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00A4BD7C-A24C-40F2-8D5B-DB4000F78A32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Expenditures!$A$1:$F$199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L8" i="16"/>
  <c r="D9" i="9"/>
  <c r="D20" i="9" l="1"/>
  <c r="F42" i="15"/>
  <c r="C482" i="13" l="1"/>
  <c r="O26" i="16"/>
  <c r="N26" i="16"/>
  <c r="M26" i="16"/>
  <c r="L26" i="16"/>
  <c r="J26" i="16"/>
  <c r="I26" i="16"/>
  <c r="H26" i="16"/>
  <c r="G26" i="16"/>
  <c r="E26" i="16"/>
  <c r="D26" i="16"/>
  <c r="C26" i="16"/>
  <c r="B26" i="16"/>
  <c r="F13" i="15"/>
  <c r="D47" i="15"/>
  <c r="P24" i="16" l="1"/>
  <c r="K24" i="16"/>
  <c r="F24" i="16"/>
  <c r="F22" i="16"/>
  <c r="K22" i="16"/>
  <c r="P22" i="16"/>
  <c r="B47" i="15" l="1"/>
  <c r="G11" i="15"/>
  <c r="P25" i="16" l="1"/>
  <c r="K25" i="16"/>
  <c r="F25" i="16"/>
  <c r="I42" i="15" l="1"/>
  <c r="I10" i="15"/>
  <c r="H10" i="15" l="1"/>
  <c r="G10" i="15"/>
  <c r="M14" i="16" l="1"/>
  <c r="P23" i="16" l="1"/>
  <c r="K23" i="16"/>
  <c r="F23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7" i="16"/>
  <c r="C27" i="16"/>
  <c r="F26" i="16" l="1"/>
  <c r="F14" i="16"/>
  <c r="C39" i="15" l="1"/>
  <c r="E36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6" i="16" l="1"/>
  <c r="J27" i="16"/>
  <c r="P18" i="16" l="1"/>
  <c r="P19" i="16"/>
  <c r="P20" i="16"/>
  <c r="P21" i="16"/>
  <c r="P17" i="16"/>
  <c r="P15" i="16"/>
  <c r="O14" i="16"/>
  <c r="P26" i="16" l="1"/>
  <c r="O27" i="16"/>
  <c r="G29" i="15"/>
  <c r="H36" i="15" l="1"/>
  <c r="I36" i="15"/>
  <c r="G36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L27" i="16" s="1"/>
  <c r="D27" i="16"/>
  <c r="N14" i="16"/>
  <c r="B27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4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C52" i="15"/>
  <c r="B16" i="9"/>
  <c r="B35" i="9"/>
  <c r="H16" i="15"/>
  <c r="H19" i="15"/>
  <c r="G15" i="15"/>
  <c r="I14" i="15"/>
  <c r="I22" i="15"/>
  <c r="G43" i="15"/>
  <c r="I16" i="15"/>
  <c r="D54" i="15" l="1"/>
  <c r="E39" i="15"/>
  <c r="B37" i="9"/>
  <c r="N27" i="16"/>
  <c r="G27" i="16"/>
  <c r="I27" i="16"/>
  <c r="C54" i="15"/>
  <c r="F27" i="16"/>
  <c r="H13" i="15"/>
  <c r="G13" i="15"/>
  <c r="E16" i="9"/>
  <c r="I44" i="15"/>
  <c r="H44" i="15"/>
  <c r="D16" i="9"/>
  <c r="H27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7" i="16" l="1"/>
  <c r="G52" i="15"/>
  <c r="I52" i="15"/>
  <c r="H47" i="15"/>
  <c r="H52" i="15" s="1"/>
  <c r="G47" i="15"/>
  <c r="I47" i="15"/>
  <c r="I37" i="15"/>
  <c r="H37" i="15"/>
  <c r="H39" i="15" s="1"/>
  <c r="G37" i="15"/>
  <c r="F54" i="15" l="1"/>
  <c r="D33" i="9" s="1"/>
  <c r="I39" i="15"/>
  <c r="G39" i="15"/>
  <c r="H54" i="15"/>
  <c r="D35" i="9" l="1"/>
  <c r="E33" i="9"/>
  <c r="E35" i="9" s="1"/>
  <c r="I54" i="15"/>
  <c r="E37" i="9" l="1"/>
  <c r="D37" i="9"/>
  <c r="M27" i="16" l="1"/>
  <c r="P14" i="16" l="1"/>
  <c r="P27" i="16" s="1"/>
</calcChain>
</file>

<file path=xl/sharedStrings.xml><?xml version="1.0" encoding="utf-8"?>
<sst xmlns="http://schemas.openxmlformats.org/spreadsheetml/2006/main" count="1091" uniqueCount="759">
  <si>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</si>
  <si>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</si>
  <si>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</si>
  <si>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</si>
  <si>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</si>
  <si>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</si>
  <si>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</si>
  <si>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</si>
  <si>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</si>
  <si>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</si>
  <si>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</si>
  <si>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</si>
  <si>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</si>
  <si>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</si>
  <si>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</si>
  <si>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</si>
  <si>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</si>
  <si>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</si>
  <si>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</si>
  <si>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</si>
  <si>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</si>
  <si>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</si>
  <si>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</si>
  <si>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</si>
  <si>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</si>
  <si>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</si>
  <si>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</si>
  <si>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</si>
  <si>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</si>
  <si>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</si>
  <si>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</si>
  <si>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</si>
  <si>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</si>
  <si>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</si>
  <si>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</si>
  <si>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</si>
  <si>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</si>
  <si>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</si>
  <si>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</si>
  <si>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</si>
  <si>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</si>
  <si>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</si>
  <si>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</si>
  <si>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</si>
  <si>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</si>
  <si>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</si>
  <si>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</si>
  <si>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</si>
  <si>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</si>
  <si>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</si>
  <si>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</si>
  <si>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</si>
  <si>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</si>
  <si>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</si>
  <si>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</si>
  <si>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</si>
  <si>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</si>
  <si>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</si>
  <si>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</si>
  <si>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</si>
  <si>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</si>
  <si>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</si>
  <si>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</si>
  <si>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</si>
  <si>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</si>
  <si>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</si>
  <si>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</si>
  <si>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</si>
  <si>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</si>
  <si>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</si>
  <si>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</si>
  <si>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</si>
  <si>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</si>
  <si>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</si>
  <si>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</si>
  <si>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</si>
  <si>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</si>
  <si>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</si>
  <si>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</si>
  <si>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</si>
  <si>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</si>
  <si>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</si>
  <si>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</si>
  <si>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</si>
  <si>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</si>
  <si>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</si>
  <si>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</si>
  <si>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</si>
  <si>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</si>
  <si>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</si>
  <si>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</si>
  <si>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</si>
  <si>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</si>
  <si>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</si>
  <si>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</si>
  <si>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</si>
  <si>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</si>
  <si>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</si>
  <si>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</si>
  <si>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</si>
  <si>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</si>
  <si>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</si>
  <si>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</si>
  <si>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Cintas Corporation</t>
  </si>
  <si>
    <t>ConServe</t>
  </si>
  <si>
    <t>North Waco Tropical Fish</t>
  </si>
  <si>
    <t>CDARS 52-week matures 1/9/25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</si>
  <si>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</si>
  <si>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</si>
  <si>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</si>
  <si>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</si>
  <si>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</si>
  <si>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</si>
  <si>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HCS, Inc.</t>
  </si>
  <si>
    <t>Thomson Reuters - West</t>
  </si>
  <si>
    <t>Follett Higher Education Group</t>
  </si>
  <si>
    <t>2024/2025</t>
  </si>
  <si>
    <t>State Appropriations (FAST)</t>
  </si>
  <si>
    <t>Ridgewood Country Club</t>
  </si>
  <si>
    <t>Award Specialties</t>
  </si>
  <si>
    <t>Office Depot</t>
  </si>
  <si>
    <t>SBDC-Mileage</t>
  </si>
  <si>
    <t>Ricoh USA, Inc</t>
  </si>
  <si>
    <t>Dealers Electrical Supply</t>
  </si>
  <si>
    <t>O'Reilly Automotive, Inc</t>
  </si>
  <si>
    <t>Steve Treese</t>
  </si>
  <si>
    <t>CDARS 52-week matures 1/8/26</t>
  </si>
  <si>
    <t>RBDR, PLLC-Architects</t>
  </si>
  <si>
    <t>FACETS Healthcare Training LLC</t>
  </si>
  <si>
    <t>Dupuy Oxygen &amp; Supply Co.</t>
  </si>
  <si>
    <t>Coca-Cola Southwest Beverages</t>
  </si>
  <si>
    <t>CDW Government, Inc</t>
  </si>
  <si>
    <t>4IMPRINT, Inc.</t>
  </si>
  <si>
    <t>Keith's Ace Hardware</t>
  </si>
  <si>
    <t>TRIO EOC-Mileage</t>
  </si>
  <si>
    <t>Bobbi L. Rhoden</t>
  </si>
  <si>
    <t>CE-Mileage</t>
  </si>
  <si>
    <t>Amazon Capital Services</t>
  </si>
  <si>
    <t>T &amp; G Chemical &amp; Supply</t>
  </si>
  <si>
    <t>Continental Touring Solutions</t>
  </si>
  <si>
    <t>The Lamar Companies</t>
  </si>
  <si>
    <t>Alsco Inc</t>
  </si>
  <si>
    <t>IPQualityScore LLC</t>
  </si>
  <si>
    <t>Fuelman</t>
  </si>
  <si>
    <t>Procurement Card-Departmental Charges</t>
  </si>
  <si>
    <t>Sysco USA I, Inc.</t>
  </si>
  <si>
    <t>ATMOS ENERGY</t>
  </si>
  <si>
    <t>BSN Sports, LLC</t>
  </si>
  <si>
    <t>Sheehy, Lovelace &amp; Mayfield</t>
  </si>
  <si>
    <t>Embassy RMS</t>
  </si>
  <si>
    <t>Medline Industries, Inc</t>
  </si>
  <si>
    <t>NTTA</t>
  </si>
  <si>
    <t>China Spring Country Store</t>
  </si>
  <si>
    <t>Strata Information Group Inc</t>
  </si>
  <si>
    <t>Atali Trade</t>
  </si>
  <si>
    <t>NHA</t>
  </si>
  <si>
    <t>Firmin Business Forms, Inc.</t>
  </si>
  <si>
    <t>Deborah Gurcan</t>
  </si>
  <si>
    <t>Music Supplies</t>
  </si>
  <si>
    <t>Amazon-Departmental Charges</t>
  </si>
  <si>
    <t>Legal Fees</t>
  </si>
  <si>
    <t>Smoot-Anderson Company, Inc.</t>
  </si>
  <si>
    <t>Medco Supply Company</t>
  </si>
  <si>
    <t>Equine Performance Veterinaria</t>
  </si>
  <si>
    <t>Texas Golf Karts</t>
  </si>
  <si>
    <t>American Bottling Company</t>
  </si>
  <si>
    <t>J.W. Pepper &amp; Son Inc</t>
  </si>
  <si>
    <t>Pacer Consultants</t>
  </si>
  <si>
    <t>IDEXX Distribution, Inc</t>
  </si>
  <si>
    <t>Dr. Tonya M. Trepinski</t>
  </si>
  <si>
    <t>Sandy J. Butler</t>
  </si>
  <si>
    <t>2025/2026</t>
  </si>
  <si>
    <t>Budget</t>
  </si>
  <si>
    <t>McNamara Custom Services, Inc.</t>
  </si>
  <si>
    <t>Athletics-Supplies</t>
  </si>
  <si>
    <t>Dell, Inc</t>
  </si>
  <si>
    <t>Elsevier, Inc.</t>
  </si>
  <si>
    <t>EBSCO Information Services</t>
  </si>
  <si>
    <t>MCC Foundation</t>
  </si>
  <si>
    <t>The Chronicle of Higher Ed</t>
  </si>
  <si>
    <t>Inceptia</t>
  </si>
  <si>
    <t>Siemens Industry, Inc.</t>
  </si>
  <si>
    <t>The Tire House</t>
  </si>
  <si>
    <t>HEB Food Store</t>
  </si>
  <si>
    <t>Jaynes, Reitmeier, Boyd &amp;</t>
  </si>
  <si>
    <t>OCLC Online Computer</t>
  </si>
  <si>
    <t>Hewlett Packard</t>
  </si>
  <si>
    <t>McJcd-Business Office</t>
  </si>
  <si>
    <t>Lighthouse Streaming</t>
  </si>
  <si>
    <t>Corporate Payment Systems</t>
  </si>
  <si>
    <t>MARCOM - Supplies</t>
  </si>
  <si>
    <t>Casco Industries</t>
  </si>
  <si>
    <t>Texas Language Connection, LLC</t>
  </si>
  <si>
    <t>Rabroker AC and Plumbing</t>
  </si>
  <si>
    <t>Cengage Learning</t>
  </si>
  <si>
    <t>Aimee N. Edwards</t>
  </si>
  <si>
    <t>Central Utilities - Supplies</t>
  </si>
  <si>
    <t>Wolfe Wholesale Florist, Inc.</t>
  </si>
  <si>
    <t>Glyphx Design</t>
  </si>
  <si>
    <t>Sharron S. Miles</t>
  </si>
  <si>
    <t>Sheet Music Plus</t>
  </si>
  <si>
    <t>Athletics-Officials</t>
  </si>
  <si>
    <t>Chad D. DeMars</t>
  </si>
  <si>
    <t>History-Instructional Mileage</t>
  </si>
  <si>
    <t>Maria C. McElroy</t>
  </si>
  <si>
    <t>Automatic Chef</t>
  </si>
  <si>
    <t>John W. Williams</t>
  </si>
  <si>
    <t>Government-Instructional Mileage</t>
  </si>
  <si>
    <t>Emergency Services - Supplies</t>
  </si>
  <si>
    <t>Pocket Nurse</t>
  </si>
  <si>
    <t>Physical Plant - Supplies</t>
  </si>
  <si>
    <t>Stephanie M. Maultsby</t>
  </si>
  <si>
    <t>Caritas of Waco</t>
  </si>
  <si>
    <t>David A. Foti</t>
  </si>
  <si>
    <t>Oct</t>
  </si>
  <si>
    <t>CDARS 13-week matures 1/9/25</t>
  </si>
  <si>
    <t>CDARS 52-week matures 10/15/26</t>
  </si>
  <si>
    <t>Nursing - Exams</t>
  </si>
  <si>
    <t>Food Service - Supplies</t>
  </si>
  <si>
    <t>Academic Support &amp; Tutoring - Required Tech</t>
  </si>
  <si>
    <t>Custodial Services - Supplies</t>
  </si>
  <si>
    <t>Food Services - Supplies</t>
  </si>
  <si>
    <t>A-1 Tree Service LLC</t>
  </si>
  <si>
    <t>Ranch - Services</t>
  </si>
  <si>
    <t>Realityworks, Inc</t>
  </si>
  <si>
    <t>IT - Slate Project</t>
  </si>
  <si>
    <t>Texas General Land Office</t>
  </si>
  <si>
    <t>Financial Services - Emarket Donations</t>
  </si>
  <si>
    <t>State Comptroller</t>
  </si>
  <si>
    <t>IT - Services</t>
  </si>
  <si>
    <t>Sunbeam Foods, Inc</t>
  </si>
  <si>
    <t>Child Development - Supplies</t>
  </si>
  <si>
    <t>Vocational Nursing - Supplies</t>
  </si>
  <si>
    <t>YBP Library Services</t>
  </si>
  <si>
    <t>The Olive Branch</t>
  </si>
  <si>
    <t>Swank Motion Pictures, Inc</t>
  </si>
  <si>
    <t>Marucci Sports</t>
  </si>
  <si>
    <t>Continuing Education - Supplies</t>
  </si>
  <si>
    <t>RSM Construction</t>
  </si>
  <si>
    <t>Grounds - Supplies</t>
  </si>
  <si>
    <t>AVMA</t>
  </si>
  <si>
    <t>Ranch - Supplies</t>
  </si>
  <si>
    <t>Interpreter Training - Services</t>
  </si>
  <si>
    <t>Ellucian Company, LLC</t>
  </si>
  <si>
    <t>Jim Turner Chevrolet</t>
  </si>
  <si>
    <t>Bullseye Glass</t>
  </si>
  <si>
    <t>CE-Contract Instruction</t>
  </si>
  <si>
    <t>Title V - Phone Bill</t>
  </si>
  <si>
    <t>Library Services - Supplies</t>
  </si>
  <si>
    <t>Physical Plant - Fuel</t>
  </si>
  <si>
    <t>Vet Tech - Supplies</t>
  </si>
  <si>
    <t>Library Services - Books</t>
  </si>
  <si>
    <t>Lewis Land Management, LLC</t>
  </si>
  <si>
    <t>Dreamfly Promotions Inc</t>
  </si>
  <si>
    <t>Fire Academy - Supplies</t>
  </si>
  <si>
    <t>Universal Companies, Inc</t>
  </si>
  <si>
    <t>Cosmetology - Supplies</t>
  </si>
  <si>
    <t>IT - Supplies</t>
  </si>
  <si>
    <t>Athletics - Supplies</t>
  </si>
  <si>
    <t>Music-Other Expenses</t>
  </si>
  <si>
    <t>Athens Publishing</t>
  </si>
  <si>
    <t>Continuing Education - Test Prep</t>
  </si>
  <si>
    <t>Title IX-Travel</t>
  </si>
  <si>
    <t>Star Supply Inc</t>
  </si>
  <si>
    <t>BMTX, Inc.</t>
  </si>
  <si>
    <t>Professional Development - Supplies</t>
  </si>
  <si>
    <t>Radiologic Technology - Supplies</t>
  </si>
  <si>
    <t>Campus Police - Supplies</t>
  </si>
  <si>
    <t>Brenna Rollins</t>
  </si>
  <si>
    <t>GT Distributors</t>
  </si>
  <si>
    <t>Music - Supplies</t>
  </si>
  <si>
    <t>Mirion Technologies (GDS) Inc</t>
  </si>
  <si>
    <t>Erik S. Emblem</t>
  </si>
  <si>
    <t>York's Pumping Service, LLC</t>
  </si>
  <si>
    <t>Marighny E. Dutton</t>
  </si>
  <si>
    <t>Respiratory Care-Instructional Mileage</t>
  </si>
  <si>
    <t>Alt Teach Cert-Mileage</t>
  </si>
  <si>
    <t>Felicia Gladden</t>
  </si>
  <si>
    <t>The Brandt Companies, LLC</t>
  </si>
  <si>
    <t>Benjamin J. Thome</t>
  </si>
  <si>
    <t>English-Instructional Mileage</t>
  </si>
  <si>
    <t>Midwest Veterinary Supply</t>
  </si>
  <si>
    <t>RSVP Event Equipment Rental</t>
  </si>
  <si>
    <t>Science - Supplies</t>
  </si>
  <si>
    <t>Child Development - Phone Bill</t>
  </si>
  <si>
    <t>Child Development - Services</t>
  </si>
  <si>
    <t>MARCOM - Advertising</t>
  </si>
  <si>
    <t>Michael Allen</t>
  </si>
  <si>
    <t>Richard D. Driver</t>
  </si>
  <si>
    <t>Girl Scouts of Central Texas</t>
  </si>
  <si>
    <t>Human Resources - Services</t>
  </si>
  <si>
    <t>Michelle Morphis</t>
  </si>
  <si>
    <t>Foundation - Supplies</t>
  </si>
  <si>
    <t>Neyra I. Bazaldua</t>
  </si>
  <si>
    <t>Kevin G. Lightfoot</t>
  </si>
  <si>
    <t>Hole in the Roof Marketing</t>
  </si>
  <si>
    <t>Donald R. Keltner</t>
  </si>
  <si>
    <t>Texas Department of Informatio</t>
  </si>
  <si>
    <t>Jeremy S. Leatham</t>
  </si>
  <si>
    <t>Shari R. Page</t>
  </si>
  <si>
    <t>Christopher D. Rose</t>
  </si>
  <si>
    <t>Econ-Instructional Mileage</t>
  </si>
  <si>
    <t>Cosmetology-Travel</t>
  </si>
  <si>
    <t>CNA Surety</t>
  </si>
  <si>
    <t>Vet Tech - Required Tech</t>
  </si>
  <si>
    <t>Jasmine C. Kirk</t>
  </si>
  <si>
    <t>Primo Brands</t>
  </si>
  <si>
    <t>United Refrigeration, Inc.</t>
  </si>
  <si>
    <t>Laura L. Hays</t>
  </si>
  <si>
    <t>First Response</t>
  </si>
  <si>
    <t>Jodi A. Harper</t>
  </si>
  <si>
    <t>Emelyn M. Herndon</t>
  </si>
  <si>
    <t>Educational Partnerships-Mileage</t>
  </si>
  <si>
    <t>Ranch-Mileage</t>
  </si>
  <si>
    <t>Nov</t>
  </si>
  <si>
    <t>Oct '25/Nov '25</t>
  </si>
  <si>
    <t>Three months or 25.00% into the fiscal year</t>
  </si>
  <si>
    <t>Thru Nov 2024</t>
  </si>
  <si>
    <t>Thru Nov 2025</t>
  </si>
  <si>
    <t>Nov '24/Nov '25</t>
  </si>
  <si>
    <t>Nov '25/Budget</t>
  </si>
  <si>
    <t>Expenditures for November 2025</t>
  </si>
  <si>
    <t>ISS Required Tech</t>
  </si>
  <si>
    <t>Carahsoft Technology Corp.</t>
  </si>
  <si>
    <t>IT - Software Renewal</t>
  </si>
  <si>
    <t>Athletics Student Housing-Electricity</t>
  </si>
  <si>
    <t>Upswing International, Inc.</t>
  </si>
  <si>
    <t>Athletics - Housing</t>
  </si>
  <si>
    <t>Motimatic BPC</t>
  </si>
  <si>
    <t>Student Enrollment - Quarterly Subscription</t>
  </si>
  <si>
    <t>IT - Required Tech</t>
  </si>
  <si>
    <t>Library Books</t>
  </si>
  <si>
    <t>World Design Marketing</t>
  </si>
  <si>
    <t>Rave Moblie Safety</t>
  </si>
  <si>
    <t>IT - RAVE Renewal</t>
  </si>
  <si>
    <t>Water Bills</t>
  </si>
  <si>
    <t>Institute for Evidence Based C</t>
  </si>
  <si>
    <t>Caring Campus</t>
  </si>
  <si>
    <t>Superior Seating LLC</t>
  </si>
  <si>
    <t>Cameron Hall - Furniture</t>
  </si>
  <si>
    <t>Cordance Operations LLC</t>
  </si>
  <si>
    <t>Ins Res - Req Tech</t>
  </si>
  <si>
    <t>ProQuest LLC</t>
  </si>
  <si>
    <t>Library Services - E-Book Library</t>
  </si>
  <si>
    <t>Flores General Contracting, LL</t>
  </si>
  <si>
    <t>CIP Tennis Courts</t>
  </si>
  <si>
    <t>Physical Plant - Contractor Services</t>
  </si>
  <si>
    <t>Target Solutions</t>
  </si>
  <si>
    <t>Cap Imp Roof Repair</t>
  </si>
  <si>
    <t>Athletics Supplies</t>
  </si>
  <si>
    <t>Kaseya US LLC</t>
  </si>
  <si>
    <t>The Lavin Agency Inc.</t>
  </si>
  <si>
    <t>Title V-PD Day Keynote Speaker</t>
  </si>
  <si>
    <t>Cloudvoid LLC</t>
  </si>
  <si>
    <t>ISS Required Tech ISS Required Tech</t>
  </si>
  <si>
    <t>Food Service Supply</t>
  </si>
  <si>
    <t>Fitzgeralds</t>
  </si>
  <si>
    <t>Cameron Hall-Landscape Services &amp; Irrigation Services</t>
  </si>
  <si>
    <t>AACC</t>
  </si>
  <si>
    <t>Institutional Membership</t>
  </si>
  <si>
    <t>Campus Maint</t>
  </si>
  <si>
    <t>Amigos Library Services</t>
  </si>
  <si>
    <t>Library Services - Annual Library Fee</t>
  </si>
  <si>
    <t>American Chemical Society</t>
  </si>
  <si>
    <t>Science Supplies</t>
  </si>
  <si>
    <t>Vortex Colorado, LLC</t>
  </si>
  <si>
    <t>Central Utilites - Supplies</t>
  </si>
  <si>
    <t>Utilities - Central Plant Gas</t>
  </si>
  <si>
    <t>Seedhouse Creative LLC</t>
  </si>
  <si>
    <t>MARCOM - Services</t>
  </si>
  <si>
    <t>Claims Administrative Services</t>
  </si>
  <si>
    <t>Human Resources</t>
  </si>
  <si>
    <t>McJcd - Business Office</t>
  </si>
  <si>
    <t>Presidential Scholars - Travel</t>
  </si>
  <si>
    <t>Natural Gas</t>
  </si>
  <si>
    <t>Maint Supplies</t>
  </si>
  <si>
    <t>Voc Nursing Supplies</t>
  </si>
  <si>
    <t>Foundation - Services</t>
  </si>
  <si>
    <t>Physical Plant Supplies</t>
  </si>
  <si>
    <t>OCT 2025 Sales Tax</t>
  </si>
  <si>
    <t>Blue 360 Media LLC</t>
  </si>
  <si>
    <t>Law Enforcement Academy - Supplies</t>
  </si>
  <si>
    <t>Central Services - Copy Expense</t>
  </si>
  <si>
    <t>City of Waco</t>
  </si>
  <si>
    <t>Sponsorship</t>
  </si>
  <si>
    <t>Cust Supplies</t>
  </si>
  <si>
    <t>Alliance Electrical Group</t>
  </si>
  <si>
    <t>Athletics-Livestream</t>
  </si>
  <si>
    <t>Triple S Sports</t>
  </si>
  <si>
    <t>Baseball - Supplies</t>
  </si>
  <si>
    <t>IT - Monthly Campus Phone Bill</t>
  </si>
  <si>
    <t>Env Services, Inc.</t>
  </si>
  <si>
    <t>Emergency Management - Services</t>
  </si>
  <si>
    <t>Society for Simulation in Heal</t>
  </si>
  <si>
    <t>Perkins Travel</t>
  </si>
  <si>
    <t>Audio Optical Systems of Austi</t>
  </si>
  <si>
    <t>IT - License Renewal</t>
  </si>
  <si>
    <t>Fin Aid Supplies</t>
  </si>
  <si>
    <t>LEARN</t>
  </si>
  <si>
    <t>IT - Monthly expense</t>
  </si>
  <si>
    <t>IT - Internet Bill</t>
  </si>
  <si>
    <t>Tiffany Ann Lynch</t>
  </si>
  <si>
    <t>Dance-Nationals Jazz Costumes</t>
  </si>
  <si>
    <t>NREMT</t>
  </si>
  <si>
    <t>Emergency Services - Student Testing</t>
  </si>
  <si>
    <t>Financial Services - EMarket Donations</t>
  </si>
  <si>
    <t>Tommy Joe Wells</t>
  </si>
  <si>
    <t>Region 5 Website Coordinator 2025-2026</t>
  </si>
  <si>
    <t>Cyan Creative</t>
  </si>
  <si>
    <t>Student Recruitment - Supplies</t>
  </si>
  <si>
    <t>NEI Datacom</t>
  </si>
  <si>
    <t>Athletics - Supplies and Service</t>
  </si>
  <si>
    <t>Capital Improvement Fund - Services</t>
  </si>
  <si>
    <t>Waco McLennan NAACP</t>
  </si>
  <si>
    <t>Bahia Tours, Inc</t>
  </si>
  <si>
    <t>TIDES Deposit</t>
  </si>
  <si>
    <t>Continuing Education - Advertising Expense</t>
  </si>
  <si>
    <t>Presidential Scholars-Travel</t>
  </si>
  <si>
    <t>Health Professions</t>
  </si>
  <si>
    <t>JRCERT</t>
  </si>
  <si>
    <t>Radiologic Technology - Annual Expense</t>
  </si>
  <si>
    <t>Vet Tech - Accreditation Fee</t>
  </si>
  <si>
    <t>Draeger Inc</t>
  </si>
  <si>
    <t>Resp Care Supply</t>
  </si>
  <si>
    <t>Corporate Training - Class Expense</t>
  </si>
  <si>
    <t>WC Tractor - Waco</t>
  </si>
  <si>
    <t>Library Services - Ebooks</t>
  </si>
  <si>
    <t>Found Prof Serv</t>
  </si>
  <si>
    <t>Waco Symphony Association, Inc</t>
  </si>
  <si>
    <t>President's Office - Sponsorship</t>
  </si>
  <si>
    <t>Graphic Garage</t>
  </si>
  <si>
    <t>Vet Tech - Student Fundraiser</t>
  </si>
  <si>
    <t>Landscape Supply</t>
  </si>
  <si>
    <t>Moss Boulders-Ranch</t>
  </si>
  <si>
    <t>CCN Financial Services Inc</t>
  </si>
  <si>
    <t>Required Technology</t>
  </si>
  <si>
    <t>Campus Printer Service</t>
  </si>
  <si>
    <t>Encyclopaedia Britannica, Inc</t>
  </si>
  <si>
    <t>Trinity Ceramic Supply, Inc.</t>
  </si>
  <si>
    <t>Visual &amp; Performing Arts - Supplies</t>
  </si>
  <si>
    <t>Corporate Training - Course Expense</t>
  </si>
  <si>
    <t>Central Utilities - Services</t>
  </si>
  <si>
    <t>LSI ID, LLC</t>
  </si>
  <si>
    <t>Financial Services - Supplies</t>
  </si>
  <si>
    <t>Emergency Services - Services</t>
  </si>
  <si>
    <t>Baseball-Student Meal Cards</t>
  </si>
  <si>
    <t>Prof Dev Supplies</t>
  </si>
  <si>
    <t>Angel Armor, LLC</t>
  </si>
  <si>
    <t>Foundation Event</t>
  </si>
  <si>
    <t>Demco Inc</t>
  </si>
  <si>
    <t>Extraco Technology</t>
  </si>
  <si>
    <t>Security Team Training Ltd</t>
  </si>
  <si>
    <t>Email to ktweeten@mclennan.edu</t>
  </si>
  <si>
    <t>Mellis, LLC</t>
  </si>
  <si>
    <t>Board of Trustees-Retreat</t>
  </si>
  <si>
    <t>Ricky L. Turman</t>
  </si>
  <si>
    <t>Board of Trustees-Travel</t>
  </si>
  <si>
    <t>Food Services - Service</t>
  </si>
  <si>
    <t>Athletics-Livestreams</t>
  </si>
  <si>
    <t>Ms. Kimberley A. Patterson</t>
  </si>
  <si>
    <t>Cameron Hall Consultant</t>
  </si>
  <si>
    <t>Henderson State University</t>
  </si>
  <si>
    <t>Athletics - Men's Golf Entry Fee</t>
  </si>
  <si>
    <t>PrestoSports, Inc</t>
  </si>
  <si>
    <t>Athletics - Services</t>
  </si>
  <si>
    <t>Athletics - Housing Expense</t>
  </si>
  <si>
    <t>Athletics - Student Housing Expense</t>
  </si>
  <si>
    <t>International Buddy-Student Travel</t>
  </si>
  <si>
    <t>Fin Ser Supplies</t>
  </si>
  <si>
    <t>Grainger</t>
  </si>
  <si>
    <t>Aztec Software LLC</t>
  </si>
  <si>
    <t>Adult Education and Literacy - Supplies</t>
  </si>
  <si>
    <t>Grafix Shoppe</t>
  </si>
  <si>
    <t>Cam Police - Supply</t>
  </si>
  <si>
    <t>Waco Social</t>
  </si>
  <si>
    <t>Official Functions - Cameron Hall Event</t>
  </si>
  <si>
    <t>Customink, LLC</t>
  </si>
  <si>
    <t>Agr Bus Supplies</t>
  </si>
  <si>
    <t>International Clinical Educato</t>
  </si>
  <si>
    <t>Library Services - Annual Lirary Subscription</t>
  </si>
  <si>
    <t>Genasys Inc</t>
  </si>
  <si>
    <t>Campus Police - Software</t>
  </si>
  <si>
    <t>IT - Wireless Bill</t>
  </si>
  <si>
    <t>Campus Fuel Expense</t>
  </si>
  <si>
    <t>Castle Branch Inc</t>
  </si>
  <si>
    <t>Maint - Supplies</t>
  </si>
  <si>
    <t>Kiesler Police Supply, Inc.</t>
  </si>
  <si>
    <t>George Andrie &amp; Associates Inc</t>
  </si>
  <si>
    <t>Sarah Silva</t>
  </si>
  <si>
    <t>CE Ranch-Clinician</t>
  </si>
  <si>
    <t>Leadership - Training</t>
  </si>
  <si>
    <t>ESEC - Supplies</t>
  </si>
  <si>
    <t>Reanna Shular</t>
  </si>
  <si>
    <t>Physical Plant - Campus Fuel Expense</t>
  </si>
  <si>
    <t>Whole Bridal Affair / Designs</t>
  </si>
  <si>
    <t>EMS Supplies</t>
  </si>
  <si>
    <t>North Hills Promotions</t>
  </si>
  <si>
    <t>Pres Office Supplies</t>
  </si>
  <si>
    <t>Game One</t>
  </si>
  <si>
    <t>Child Dev Facility</t>
  </si>
  <si>
    <t>The CBORD Group, Inc</t>
  </si>
  <si>
    <t>Physical Plant - Door Lock Project</t>
  </si>
  <si>
    <t>Wenger Corporation</t>
  </si>
  <si>
    <t>Campus-Natural Gas</t>
  </si>
  <si>
    <t>IT - First Net Monthly Bill</t>
  </si>
  <si>
    <t>Lee Advertising ADV</t>
  </si>
  <si>
    <t>Marketing &amp; Communications - Ad Expense</t>
  </si>
  <si>
    <t>Library Services - Services</t>
  </si>
  <si>
    <t>Technology for Education</t>
  </si>
  <si>
    <t>MARCOM Adv</t>
  </si>
  <si>
    <t>Discount Tire</t>
  </si>
  <si>
    <t>Richard J. Shear</t>
  </si>
  <si>
    <t>Eric Guel Photography</t>
  </si>
  <si>
    <t>Sports Imports, Inc.</t>
  </si>
  <si>
    <t>Professional Assist Corporatio</t>
  </si>
  <si>
    <t>Massage Therapy - Student Supplies</t>
  </si>
  <si>
    <t>Gempler's Inc</t>
  </si>
  <si>
    <t>Wolters Kluwer Health Inc</t>
  </si>
  <si>
    <t>Associate Degree Nursing - Subscription</t>
  </si>
  <si>
    <t>Surgical Technology - Supplies</t>
  </si>
  <si>
    <t>Fin Ser - Supplies</t>
  </si>
  <si>
    <t>Baseball-Student Grocery Cards</t>
  </si>
  <si>
    <t>Action Rental</t>
  </si>
  <si>
    <t>Cameron Hall-Rentals (tables &amp; linens)</t>
  </si>
  <si>
    <t>Physical Plant - Services</t>
  </si>
  <si>
    <t>Lawson Products, Inc</t>
  </si>
  <si>
    <t>Chief CDC Library of Congress</t>
  </si>
  <si>
    <t>NAEP</t>
  </si>
  <si>
    <t>Purchasing Mbshp</t>
  </si>
  <si>
    <t>Isaiah Smith</t>
  </si>
  <si>
    <t>Interview travel</t>
  </si>
  <si>
    <t>Shannon H. Gibbs</t>
  </si>
  <si>
    <t>CE Ranch-Show Judge</t>
  </si>
  <si>
    <t>Vincent A. Clark</t>
  </si>
  <si>
    <t>Mens Golf-Grocery Cards</t>
  </si>
  <si>
    <t>Associate Degree Nursing - Supplies</t>
  </si>
  <si>
    <t>Dance-Student Grocery</t>
  </si>
  <si>
    <t>Dance-Student Meal Cards</t>
  </si>
  <si>
    <t>Dance-Student Meals</t>
  </si>
  <si>
    <t>Metro Fire</t>
  </si>
  <si>
    <t>President's Office - Czech Student Lunch</t>
  </si>
  <si>
    <t>Pharmacy Technician Cert Board</t>
  </si>
  <si>
    <t>Com Prog - Supply</t>
  </si>
  <si>
    <t>IT - Elevator Phone Bill</t>
  </si>
  <si>
    <t>Techland Houston</t>
  </si>
  <si>
    <t>Theatre - Fall Production 1</t>
  </si>
  <si>
    <t>Student Life - Supplies</t>
  </si>
  <si>
    <t>Foun Supplies</t>
  </si>
  <si>
    <t>Central Services - Supplies</t>
  </si>
  <si>
    <t>Vet Tech - Services</t>
  </si>
  <si>
    <t>Physical Plant - Vehicle Servicing</t>
  </si>
  <si>
    <t>Child Dev Center-CPR/First Aid</t>
  </si>
  <si>
    <t>TOADN</t>
  </si>
  <si>
    <t>Associate Degree Nursing - Membership Fees</t>
  </si>
  <si>
    <t>Christi Esquivel</t>
  </si>
  <si>
    <t>Business Division-Non Travel related meals</t>
  </si>
  <si>
    <t>John Scammell</t>
  </si>
  <si>
    <t>Vet Tech-Farrier Srv</t>
  </si>
  <si>
    <t>Robert L. Gibbs, Jr.</t>
  </si>
  <si>
    <t>Horse Show-DQP</t>
  </si>
  <si>
    <t>Jeff Hunter Motors, Inc</t>
  </si>
  <si>
    <t>Phy Plant Service</t>
  </si>
  <si>
    <t>Texas A&amp;m Agrilife Extension</t>
  </si>
  <si>
    <t>Foun - Supplies</t>
  </si>
  <si>
    <t>Northern Horizons Freelance</t>
  </si>
  <si>
    <t>Theater Supplies</t>
  </si>
  <si>
    <t>Challenger Little League</t>
  </si>
  <si>
    <t>Marketing &amp; Communications - Sponsorship</t>
  </si>
  <si>
    <t>Rittenhouse Digital LLC</t>
  </si>
  <si>
    <t>Library Services - Annual Access Fee</t>
  </si>
  <si>
    <t>DMS Laboratories, Inc</t>
  </si>
  <si>
    <t>Karina Ortega Cartagena</t>
  </si>
  <si>
    <t>Child Development Center-Other Expenses</t>
  </si>
  <si>
    <t>Kevin C. Grubbs</t>
  </si>
  <si>
    <t>Paralegal - Required Tech</t>
  </si>
  <si>
    <t>Student Engagement - Supplies</t>
  </si>
  <si>
    <t>Community Health CE-HeartSaver CPR AED eCard</t>
  </si>
  <si>
    <t>Covetrus North America/Butler</t>
  </si>
  <si>
    <t>Ranch - Boarding</t>
  </si>
  <si>
    <t>Sweetwater Sound Inc</t>
  </si>
  <si>
    <t>RDO Equipment</t>
  </si>
  <si>
    <t>Central Utilities/Grounds - Supplies</t>
  </si>
  <si>
    <t>Student Records - Supplies</t>
  </si>
  <si>
    <t>CE Ranch-Show Judge Airline Ticket</t>
  </si>
  <si>
    <t>ESC Region 13</t>
  </si>
  <si>
    <t>Adult Education &amp; Literacy - Training</t>
  </si>
  <si>
    <t>Tina Linville</t>
  </si>
  <si>
    <t>Art-Guest Artist</t>
  </si>
  <si>
    <t>BreAna M. Anderson</t>
  </si>
  <si>
    <t>Professional Development</t>
  </si>
  <si>
    <t>Student Records - Service</t>
  </si>
  <si>
    <t>Library Services - Print Books</t>
  </si>
  <si>
    <t>Foundation Supply</t>
  </si>
  <si>
    <t>Cosm Supplies</t>
  </si>
  <si>
    <t>Community Health-BLS &amp; CPR eCards</t>
  </si>
  <si>
    <t>Charles H. Stern</t>
  </si>
  <si>
    <t>Jazz Ensemble-Trumpet Player</t>
  </si>
  <si>
    <t>TACTE</t>
  </si>
  <si>
    <t>Continuing Education - Membership Fee</t>
  </si>
  <si>
    <t>Ranch Water Bill</t>
  </si>
  <si>
    <t>Science - Services</t>
  </si>
  <si>
    <t>Jones &amp; Bartlett Learning</t>
  </si>
  <si>
    <t>Vermeer Texas-Louisiana</t>
  </si>
  <si>
    <t>FASTSIGNS of Waco</t>
  </si>
  <si>
    <t>Deluxe</t>
  </si>
  <si>
    <t>Kendra R. Palmer</t>
  </si>
  <si>
    <t>Food Service-Mileage</t>
  </si>
  <si>
    <t>Alt Teach Cert-Instructional Mileage</t>
  </si>
  <si>
    <t>Government-Institutional Mileage</t>
  </si>
  <si>
    <t>Highlnader Ranch-Change Fund</t>
  </si>
  <si>
    <t>HILL COLLEGE</t>
  </si>
  <si>
    <t>Student Government-Travel</t>
  </si>
  <si>
    <t>David P. Davenport</t>
  </si>
  <si>
    <t>Julia C. Ruland</t>
  </si>
  <si>
    <t>Jazz Ensemble-Singing</t>
  </si>
  <si>
    <t>Jurgensen Pump LLC</t>
  </si>
  <si>
    <t>Jason N. Ehler</t>
  </si>
  <si>
    <t>Grady Dale</t>
  </si>
  <si>
    <t>Brandon English</t>
  </si>
  <si>
    <t>Jason Baker</t>
  </si>
  <si>
    <t>Kelvin L. Beachum</t>
  </si>
  <si>
    <t>Derrick Boone</t>
  </si>
  <si>
    <t>Rick Gauer</t>
  </si>
  <si>
    <t>Colton Ngumoha</t>
  </si>
  <si>
    <t>Jereal A. Proctor</t>
  </si>
  <si>
    <t>Daniel Shafer</t>
  </si>
  <si>
    <t>Lynn Suber</t>
  </si>
  <si>
    <t>Anthony D. Thomas</t>
  </si>
  <si>
    <t>Yaiwan Gatewood</t>
  </si>
  <si>
    <t>Marcus Williams</t>
  </si>
  <si>
    <t>Cameron Lowe</t>
  </si>
  <si>
    <t>Beau Melancon</t>
  </si>
  <si>
    <t>William S. Hamby</t>
  </si>
  <si>
    <t>Michael Magee</t>
  </si>
  <si>
    <t>Dion Malone</t>
  </si>
  <si>
    <t>Claud Person</t>
  </si>
  <si>
    <t>Joshua Williams</t>
  </si>
  <si>
    <t>Dylan McCloskey</t>
  </si>
  <si>
    <t>CE Supplies</t>
  </si>
  <si>
    <t>Caleb M. Overstreet</t>
  </si>
  <si>
    <t>Timothy J. Compton</t>
  </si>
  <si>
    <t>AVTE</t>
  </si>
  <si>
    <t>Vet Tech - Annual Membership Fee</t>
  </si>
  <si>
    <t>Central Services - Expense</t>
  </si>
  <si>
    <t>CE/Highlander Ranch-Mileage</t>
  </si>
  <si>
    <t>Lucio R. Verane Filho</t>
  </si>
  <si>
    <t>Mandy S. Morrison</t>
  </si>
  <si>
    <t>Caring Campus-Travel</t>
  </si>
  <si>
    <t>Kids College-Consultant Instruction</t>
  </si>
  <si>
    <t>Mr. Jarred C. Hankhouse</t>
  </si>
  <si>
    <t>Crimianl Justice-Instructional Mileage</t>
  </si>
  <si>
    <t>Agency 405</t>
  </si>
  <si>
    <t>Rose Brand Wipers, Inc</t>
  </si>
  <si>
    <t>Theatre - Supplies</t>
  </si>
  <si>
    <t>Library-Travel</t>
  </si>
  <si>
    <t>Child Studies &amp; Education-Instructional Mileage</t>
  </si>
  <si>
    <t>Amanda Straten</t>
  </si>
  <si>
    <t>Admissions-Travel</t>
  </si>
  <si>
    <t>Admissions-Mileage</t>
  </si>
  <si>
    <t>Shelley L. Blackwood</t>
  </si>
  <si>
    <t>ADN-Travel</t>
  </si>
  <si>
    <t>Claudette D. Jackson</t>
  </si>
  <si>
    <t>Accommodations &amp; Title IX-Travel</t>
  </si>
  <si>
    <t>Master Lube</t>
  </si>
  <si>
    <t>Phy Plant - Supplies</t>
  </si>
  <si>
    <t>Kimberly K. McCoy</t>
  </si>
  <si>
    <t>AD Nursing-Travel</t>
  </si>
  <si>
    <t>Zoe J. Shmuts</t>
  </si>
  <si>
    <t>Science - Gas Expense</t>
  </si>
  <si>
    <t>Visual &amp; Performing Arts - Fall Production #1</t>
  </si>
  <si>
    <t>Lorie S. Crowder</t>
  </si>
  <si>
    <t>Continuing Education - Kid's College</t>
  </si>
  <si>
    <t>Texas TRIO Association, Inc.</t>
  </si>
  <si>
    <t>TRIO Membership</t>
  </si>
  <si>
    <t>TRIO MEOC - Mobility Bill</t>
  </si>
  <si>
    <t>Matthew Nichols</t>
  </si>
  <si>
    <t>CE Ranch-Mileage</t>
  </si>
  <si>
    <t>TRIO EOC - Phone Bill</t>
  </si>
  <si>
    <t>Highlander Ranch-Clinic Meals</t>
  </si>
  <si>
    <t>IT - Long Distance Monthly Bill</t>
  </si>
  <si>
    <t>James N. Shinder, PHDMPH</t>
  </si>
  <si>
    <t>Campus Police-Other Expenses</t>
  </si>
  <si>
    <t>Kayla Butler</t>
  </si>
  <si>
    <t>Sally A. Frazier</t>
  </si>
  <si>
    <t>Recruitment-Mileage</t>
  </si>
  <si>
    <t>Highlander Ranch-Non Travel related meals</t>
  </si>
  <si>
    <t>Respiratory Care Technology - Expense</t>
  </si>
  <si>
    <t>Dylan T. Mahanay</t>
  </si>
  <si>
    <t>CE-Instructional Mileage</t>
  </si>
  <si>
    <t>MCC Foundation-Supplies</t>
  </si>
  <si>
    <t>LaMotte Company</t>
  </si>
  <si>
    <t>Science lab-Supplies</t>
  </si>
  <si>
    <t>Jennifer R. Esparza-Arismendi</t>
  </si>
  <si>
    <t>Counseling Center-Professional Liability Insurance</t>
  </si>
  <si>
    <t>Texas Dept of Public Safety</t>
  </si>
  <si>
    <t>HR Supplies</t>
  </si>
  <si>
    <t>Christine Bajer Holecek</t>
  </si>
  <si>
    <t>Continuing Education - Student Exams</t>
  </si>
  <si>
    <t>Highlander Ranch-Clinic Food</t>
  </si>
  <si>
    <t>Allison L. Halbert</t>
  </si>
  <si>
    <t>Community Health CE-Mileage</t>
  </si>
  <si>
    <t>Vet Tech Supplies</t>
  </si>
  <si>
    <t>ATT Mobility</t>
  </si>
  <si>
    <t>Softball - Mobile Hotspot</t>
  </si>
  <si>
    <t>Maintenance- Rent House</t>
  </si>
  <si>
    <t>Reynie Gibbs</t>
  </si>
  <si>
    <t>Radiologic Technology-Instructional Mileage</t>
  </si>
  <si>
    <t>Community Playthings</t>
  </si>
  <si>
    <t>CREW Supplies</t>
  </si>
  <si>
    <t>Service Clock-College Attorney</t>
  </si>
  <si>
    <t>Jennifer J. Amador</t>
  </si>
  <si>
    <t>Foundation-Special Events</t>
  </si>
  <si>
    <t>ESEC Supplies</t>
  </si>
  <si>
    <t>Erica De Santiago</t>
  </si>
  <si>
    <t>Respiratory Care Tech-Instructional Supplies</t>
  </si>
  <si>
    <t>Basketball-Travel</t>
  </si>
  <si>
    <t>Music Industry Carriers-Other Expense</t>
  </si>
  <si>
    <t>Human Services &amp; Education - Services</t>
  </si>
  <si>
    <t>Bill Lockhart</t>
  </si>
  <si>
    <t>Sociology-Instructional Mileage</t>
  </si>
  <si>
    <t>Rebecca S. Parton</t>
  </si>
  <si>
    <t>Business Programs-Multimedia Day</t>
  </si>
  <si>
    <t>George Flores</t>
  </si>
  <si>
    <t>Library Services-Mileage</t>
  </si>
  <si>
    <t>Counseling Center-Membership Dues</t>
  </si>
  <si>
    <t>Campus Security</t>
  </si>
  <si>
    <t>Workforce-Mileage</t>
  </si>
  <si>
    <t>CE-Travel</t>
  </si>
  <si>
    <t>Elizabeth Painter</t>
  </si>
  <si>
    <t>Professional Development-Faculty Travel</t>
  </si>
  <si>
    <t>Jamie L. Volaski</t>
  </si>
  <si>
    <t>Ranch-Supplies</t>
  </si>
  <si>
    <t>Southwestern Community College</t>
  </si>
  <si>
    <t>Business Management-Instructional Supplies</t>
  </si>
  <si>
    <t>AdvoWaste Medical Services LLC</t>
  </si>
  <si>
    <t>Bio Supplies</t>
  </si>
  <si>
    <t>Athletics - Phone Bill</t>
  </si>
  <si>
    <t>Continuing Education - Mobility Bill</t>
  </si>
  <si>
    <t>Highlander Ranch-Mileage</t>
  </si>
  <si>
    <t>Steven E. Hinton</t>
  </si>
  <si>
    <t>Massage Therapy-Mileage</t>
  </si>
  <si>
    <t>HOT Goodwill Industries, Inc</t>
  </si>
  <si>
    <t>Phy Plant Supplies</t>
  </si>
  <si>
    <t>Ranch-Clinic Meals</t>
  </si>
  <si>
    <t>Georganne T. Schleinkofer</t>
  </si>
  <si>
    <t>Kids College-Instructional Supplies</t>
  </si>
  <si>
    <t>Alt Tech Cert-Mileage</t>
  </si>
  <si>
    <t>Victoria S. Rodriquez</t>
  </si>
  <si>
    <t>Gaumard Scientific Company</t>
  </si>
  <si>
    <t>Health professions-Other Expenses</t>
  </si>
  <si>
    <t>Campus Resources Education Web - Supplies</t>
  </si>
  <si>
    <t>International Exchange Student-Travel</t>
  </si>
  <si>
    <t>Chem Supplies</t>
  </si>
  <si>
    <t>Kansas Turnpike Authority</t>
  </si>
  <si>
    <t>Men's Golf - Toll</t>
  </si>
  <si>
    <t>Women's Golf - Toll Fee</t>
  </si>
  <si>
    <t>CIF-Boiler Enclosure</t>
  </si>
  <si>
    <t>Financial Aid Charges</t>
  </si>
  <si>
    <t>Perkins - Career Exploration Kits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</si>
</sst>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G1" sqref="G1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45991</v>
      </c>
      <c r="B3" s="192"/>
      <c r="C3" s="192"/>
      <c r="D3" s="192"/>
      <c r="E3" s="192"/>
    </row>
    <row r="4" spans="1:7" ht="15" customHeight="1" x14ac:dyDescent="0.2">
      <c r="A4" s="1" t="s">
        <v>33</v>
      </c>
      <c r="B4" s="1"/>
      <c r="C4" s="1"/>
      <c r="D4" s="1"/>
      <c r="E4" s="1"/>
    </row>
    <row r="5" spans="1:7" ht="15" customHeight="1" x14ac:dyDescent="0.2">
      <c r="A5" s="1"/>
      <c r="B5" s="2" t="s">
        <v>314</v>
      </c>
      <c r="C5" s="2" t="s">
        <v>214</v>
      </c>
      <c r="D5" s="3" t="s">
        <v>314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315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72</v>
      </c>
      <c r="B9" s="147">
        <v>16369853</v>
      </c>
      <c r="C9" s="170">
        <v>23413079</v>
      </c>
      <c r="D9" s="147">
        <f>19075308+1-437738</f>
        <v>18637571</v>
      </c>
      <c r="E9" s="153">
        <f>D9-C9</f>
        <v>-4775508</v>
      </c>
      <c r="F9" s="17"/>
      <c r="G9" s="150"/>
    </row>
    <row r="10" spans="1:7" ht="15" customHeight="1" x14ac:dyDescent="0.2">
      <c r="A10" s="31" t="s">
        <v>71</v>
      </c>
      <c r="B10" s="141">
        <v>8650910</v>
      </c>
      <c r="C10" s="171">
        <v>6373075</v>
      </c>
      <c r="D10" s="49">
        <v>9663457</v>
      </c>
      <c r="E10" s="92">
        <f t="shared" ref="E10:E14" si="0">D10-C10</f>
        <v>3290382</v>
      </c>
      <c r="F10" s="176"/>
      <c r="G10" s="150"/>
    </row>
    <row r="11" spans="1:7" ht="15" customHeight="1" x14ac:dyDescent="0.2">
      <c r="A11" s="31" t="s">
        <v>3</v>
      </c>
      <c r="B11" s="38">
        <v>3801</v>
      </c>
      <c r="C11" s="74">
        <v>13486</v>
      </c>
      <c r="D11" s="49">
        <v>2606</v>
      </c>
      <c r="E11" s="92">
        <f t="shared" si="0"/>
        <v>-10880</v>
      </c>
      <c r="F11" s="19"/>
      <c r="G11" s="150"/>
    </row>
    <row r="12" spans="1:7" ht="15" customHeight="1" x14ac:dyDescent="0.2">
      <c r="A12" s="31" t="s">
        <v>4</v>
      </c>
      <c r="B12" s="38">
        <v>0</v>
      </c>
      <c r="C12" s="74">
        <v>0</v>
      </c>
      <c r="D12" s="49">
        <v>0</v>
      </c>
      <c r="E12" s="92">
        <f t="shared" si="0"/>
        <v>0</v>
      </c>
      <c r="F12" s="19"/>
      <c r="G12" s="150"/>
    </row>
    <row r="13" spans="1:7" ht="15" customHeight="1" x14ac:dyDescent="0.2">
      <c r="A13" s="81" t="s">
        <v>50</v>
      </c>
      <c r="B13" s="38">
        <v>7941096</v>
      </c>
      <c r="C13" s="74">
        <v>4385425</v>
      </c>
      <c r="D13" s="49">
        <v>4385425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52</v>
      </c>
      <c r="B14" s="91">
        <v>3152709</v>
      </c>
      <c r="C14" s="172">
        <v>3832006</v>
      </c>
      <c r="D14" s="146">
        <v>3832006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36118369</v>
      </c>
      <c r="C16" s="143">
        <f>SUM(C9:C14)</f>
        <v>38017071</v>
      </c>
      <c r="D16" s="144">
        <f>SUM(D9:D14)</f>
        <v>36521065</v>
      </c>
      <c r="E16" s="154">
        <f>SUM(E9:E13)</f>
        <v>-1496006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73</v>
      </c>
      <c r="B20" s="38">
        <v>3916290</v>
      </c>
      <c r="C20" s="74">
        <v>4012497</v>
      </c>
      <c r="D20" s="38">
        <f>3457618+600000</f>
        <v>4057618</v>
      </c>
      <c r="E20" s="92">
        <f>D20-C20</f>
        <v>45121</v>
      </c>
      <c r="F20" s="179"/>
      <c r="G20" s="150"/>
    </row>
    <row r="21" spans="1:8" ht="15" customHeight="1" x14ac:dyDescent="0.2">
      <c r="A21" s="81" t="s">
        <v>53</v>
      </c>
      <c r="B21" s="49">
        <v>20224465</v>
      </c>
      <c r="C21" s="173">
        <v>18179644</v>
      </c>
      <c r="D21" s="89">
        <v>18179644</v>
      </c>
      <c r="E21" s="92">
        <f>D21-C21</f>
        <v>0</v>
      </c>
      <c r="F21" s="43"/>
      <c r="G21" s="150"/>
    </row>
    <row r="22" spans="1:8" ht="15" customHeight="1" x14ac:dyDescent="0.2">
      <c r="A22" s="81" t="s">
        <v>54</v>
      </c>
      <c r="B22" s="49">
        <v>37955153</v>
      </c>
      <c r="C22" s="173">
        <v>41634015</v>
      </c>
      <c r="D22" s="89">
        <v>41634015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74</v>
      </c>
      <c r="B23" s="49">
        <v>1194811</v>
      </c>
      <c r="C23" s="173">
        <v>1275687</v>
      </c>
      <c r="D23" s="89">
        <v>1276612</v>
      </c>
      <c r="E23" s="92">
        <f t="shared" si="1"/>
        <v>925</v>
      </c>
      <c r="F23" s="43"/>
      <c r="G23" s="150"/>
    </row>
    <row r="24" spans="1:8" ht="15" customHeight="1" x14ac:dyDescent="0.2">
      <c r="A24" s="81" t="s">
        <v>7</v>
      </c>
      <c r="B24" s="49">
        <v>0</v>
      </c>
      <c r="C24" s="173">
        <v>0</v>
      </c>
      <c r="D24" s="89">
        <v>0</v>
      </c>
      <c r="E24" s="92">
        <f t="shared" si="1"/>
        <v>0</v>
      </c>
      <c r="F24" s="43"/>
      <c r="G24" s="150"/>
    </row>
    <row r="25" spans="1:8" ht="15" customHeight="1" x14ac:dyDescent="0.2">
      <c r="A25" s="31" t="s">
        <v>51</v>
      </c>
      <c r="B25" s="90">
        <v>1343227</v>
      </c>
      <c r="C25" s="74">
        <v>700874</v>
      </c>
      <c r="D25" s="90">
        <v>700874</v>
      </c>
      <c r="E25" s="92">
        <f t="shared" si="1"/>
        <v>0</v>
      </c>
      <c r="F25" s="43"/>
    </row>
    <row r="26" spans="1:8" ht="15" customHeight="1" x14ac:dyDescent="0.2">
      <c r="A26" s="31" t="s">
        <v>55</v>
      </c>
      <c r="B26" s="91">
        <v>13267722</v>
      </c>
      <c r="C26" s="172">
        <v>9540789</v>
      </c>
      <c r="D26" s="91">
        <v>9540789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77901668</v>
      </c>
      <c r="C28" s="74">
        <f>SUM(C20:C26)</f>
        <v>75343506</v>
      </c>
      <c r="D28" s="90">
        <f>SUM(D20:D26)</f>
        <v>75389552</v>
      </c>
      <c r="E28" s="92">
        <f>SUM(E20:E26)</f>
        <v>46046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16623852</v>
      </c>
      <c r="C30" s="74">
        <v>18795728</v>
      </c>
      <c r="D30" s="38">
        <v>18795728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56</v>
      </c>
      <c r="B31" s="124">
        <v>-13626596</v>
      </c>
      <c r="C31" s="173">
        <v>-14495093</v>
      </c>
      <c r="D31" s="49">
        <v>-14495093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57</v>
      </c>
      <c r="B32" s="124">
        <v>-48070166</v>
      </c>
      <c r="C32" s="173">
        <v>-47342798</v>
      </c>
      <c r="D32" s="49">
        <v>-47342798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3289611</v>
      </c>
      <c r="C33" s="169">
        <v>5715728</v>
      </c>
      <c r="D33" s="146">
        <f>'Inc. &amp; Exp.'!F54</f>
        <v>4173676</v>
      </c>
      <c r="E33" s="142">
        <f t="shared" si="2"/>
        <v>-1542052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-41783299</v>
      </c>
      <c r="C35" s="74">
        <f>SUM(C30:C33)</f>
        <v>-37326435</v>
      </c>
      <c r="D35" s="90">
        <f>SUM(D30:D33)</f>
        <v>-38868487</v>
      </c>
      <c r="E35" s="92">
        <f>SUM(E30:E33)</f>
        <v>-1542052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39</v>
      </c>
      <c r="B37" s="148">
        <f>B35+B28</f>
        <v>36118369</v>
      </c>
      <c r="C37" s="148">
        <f>C35+C28</f>
        <v>38017071</v>
      </c>
      <c r="D37" s="149">
        <f>D35+D28</f>
        <v>36521065</v>
      </c>
      <c r="E37" s="157">
        <f>E35+E28</f>
        <v>-1496006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C41" s="150"/>
      <c r="D41" s="150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topLeftCell="A16" zoomScaleNormal="100" workbookViewId="0">
      <selection activeCell="G8" sqref="G8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45991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316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112</v>
      </c>
      <c r="C5" s="34"/>
    </row>
    <row r="6" spans="1:12" x14ac:dyDescent="0.2">
      <c r="A6" s="16"/>
      <c r="B6" s="174" t="s">
        <v>116</v>
      </c>
      <c r="C6" s="174" t="s">
        <v>171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172</v>
      </c>
      <c r="C7" s="50" t="s">
        <v>172</v>
      </c>
      <c r="D7" s="75" t="s">
        <v>317</v>
      </c>
      <c r="E7" s="11" t="s">
        <v>15</v>
      </c>
      <c r="F7" s="11" t="s">
        <v>318</v>
      </c>
      <c r="G7" s="11" t="s">
        <v>15</v>
      </c>
      <c r="H7" s="76" t="s">
        <v>319</v>
      </c>
      <c r="I7" s="5" t="s">
        <v>320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49</v>
      </c>
      <c r="B9" s="52">
        <v>12205653</v>
      </c>
      <c r="C9" s="52">
        <v>14227215</v>
      </c>
      <c r="D9" s="19">
        <v>6102826</v>
      </c>
      <c r="E9" s="25">
        <f>D9/B9</f>
        <v>0.49999995903537486</v>
      </c>
      <c r="F9" s="19">
        <v>7442301</v>
      </c>
      <c r="G9" s="25">
        <f>F9/C9</f>
        <v>0.52310315124920792</v>
      </c>
      <c r="H9" s="18">
        <f>F9-D9</f>
        <v>1339475</v>
      </c>
      <c r="I9" s="44">
        <f>F9-C9</f>
        <v>-6784914</v>
      </c>
    </row>
    <row r="10" spans="1:12" x14ac:dyDescent="0.2">
      <c r="A10" s="80" t="s">
        <v>117</v>
      </c>
      <c r="B10" s="53">
        <v>462000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83" t="s">
        <v>107</v>
      </c>
      <c r="B11" s="53">
        <v>0</v>
      </c>
      <c r="C11" s="53">
        <v>30000</v>
      </c>
      <c r="D11" s="19">
        <v>0</v>
      </c>
      <c r="E11" s="25">
        <v>0</v>
      </c>
      <c r="F11" s="19">
        <v>0</v>
      </c>
      <c r="G11" s="25">
        <f>F11/C11</f>
        <v>0</v>
      </c>
      <c r="H11" s="18">
        <f>F11-D11</f>
        <v>0</v>
      </c>
      <c r="I11" s="44">
        <f>F11-C11</f>
        <v>-30000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14684500</v>
      </c>
      <c r="C13" s="53">
        <v>16219326</v>
      </c>
      <c r="D13" s="176">
        <v>12030494</v>
      </c>
      <c r="E13" s="25">
        <f t="shared" ref="E13:E22" si="0">D13/B13</f>
        <v>0.81926480302359628</v>
      </c>
      <c r="F13" s="176">
        <f>12800598-1668</f>
        <v>12798930</v>
      </c>
      <c r="G13" s="25">
        <f t="shared" ref="G13:G22" si="1">F13/C13</f>
        <v>0.78911602122061053</v>
      </c>
      <c r="H13" s="20">
        <f t="shared" ref="H13:H22" si="2">F13-D13</f>
        <v>768436</v>
      </c>
      <c r="I13" s="44">
        <f t="shared" ref="I13:I22" si="3">F13-C13</f>
        <v>-3420396</v>
      </c>
    </row>
    <row r="14" spans="1:12" x14ac:dyDescent="0.2">
      <c r="A14" s="65" t="s">
        <v>18</v>
      </c>
      <c r="B14" s="53">
        <v>3964000</v>
      </c>
      <c r="C14" s="53">
        <v>4306000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-4306000</v>
      </c>
    </row>
    <row r="15" spans="1:12" x14ac:dyDescent="0.2">
      <c r="A15" s="65" t="s">
        <v>102</v>
      </c>
      <c r="B15" s="53">
        <v>28000</v>
      </c>
      <c r="C15" s="53">
        <v>25000</v>
      </c>
      <c r="D15" s="19">
        <v>7607</v>
      </c>
      <c r="E15" s="25">
        <f t="shared" si="0"/>
        <v>0.27167857142857144</v>
      </c>
      <c r="F15" s="19">
        <v>7971</v>
      </c>
      <c r="G15" s="25">
        <f t="shared" si="1"/>
        <v>0.31884000000000001</v>
      </c>
      <c r="H15" s="20">
        <f t="shared" si="2"/>
        <v>364</v>
      </c>
      <c r="I15" s="44">
        <f t="shared" si="3"/>
        <v>-17029</v>
      </c>
    </row>
    <row r="16" spans="1:12" x14ac:dyDescent="0.2">
      <c r="A16" s="65" t="s">
        <v>101</v>
      </c>
      <c r="B16" s="53">
        <v>94000</v>
      </c>
      <c r="C16" s="53">
        <v>119000</v>
      </c>
      <c r="D16" s="176">
        <v>61752</v>
      </c>
      <c r="E16" s="25">
        <f t="shared" si="0"/>
        <v>0.65693617021276596</v>
      </c>
      <c r="F16" s="176">
        <v>61215</v>
      </c>
      <c r="G16" s="186">
        <f t="shared" si="1"/>
        <v>0.51441176470588235</v>
      </c>
      <c r="H16" s="20">
        <f t="shared" si="2"/>
        <v>-537</v>
      </c>
      <c r="I16" s="44">
        <f t="shared" si="3"/>
        <v>-57785</v>
      </c>
      <c r="L16" s="19"/>
    </row>
    <row r="17" spans="1:12" x14ac:dyDescent="0.2">
      <c r="A17" s="65" t="s">
        <v>45</v>
      </c>
      <c r="B17" s="53">
        <v>28000</v>
      </c>
      <c r="C17" s="53">
        <v>13000</v>
      </c>
      <c r="D17" s="176">
        <v>2063</v>
      </c>
      <c r="E17" s="25">
        <f>D17/B17</f>
        <v>7.3678571428571427E-2</v>
      </c>
      <c r="F17" s="176">
        <v>2213</v>
      </c>
      <c r="G17" s="186">
        <f>F17/C17</f>
        <v>0.17023076923076924</v>
      </c>
      <c r="H17" s="20">
        <f t="shared" si="2"/>
        <v>150</v>
      </c>
      <c r="I17" s="44">
        <f t="shared" si="3"/>
        <v>-10787</v>
      </c>
    </row>
    <row r="18" spans="1:12" x14ac:dyDescent="0.2">
      <c r="A18" s="65" t="s">
        <v>46</v>
      </c>
      <c r="B18" s="53">
        <v>205250</v>
      </c>
      <c r="C18" s="53">
        <v>19250</v>
      </c>
      <c r="D18" s="176">
        <v>6385</v>
      </c>
      <c r="E18" s="25">
        <f t="shared" si="0"/>
        <v>3.1108404384896468E-2</v>
      </c>
      <c r="F18" s="176">
        <v>16886</v>
      </c>
      <c r="G18" s="186">
        <f t="shared" si="1"/>
        <v>0.87719480519480519</v>
      </c>
      <c r="H18" s="20">
        <f t="shared" si="2"/>
        <v>10501</v>
      </c>
      <c r="I18" s="44">
        <f t="shared" si="3"/>
        <v>-2364</v>
      </c>
      <c r="L18" s="19"/>
    </row>
    <row r="19" spans="1:12" x14ac:dyDescent="0.2">
      <c r="A19" s="31" t="s">
        <v>84</v>
      </c>
      <c r="B19" s="53">
        <v>-3107000</v>
      </c>
      <c r="C19" s="53">
        <v>-2773000</v>
      </c>
      <c r="D19" s="176">
        <v>-904464</v>
      </c>
      <c r="E19" s="25">
        <f t="shared" si="0"/>
        <v>0.29110524621821693</v>
      </c>
      <c r="F19" s="176">
        <v>-980006</v>
      </c>
      <c r="G19" s="186">
        <f t="shared" si="1"/>
        <v>0.35341002524341869</v>
      </c>
      <c r="H19" s="20">
        <f t="shared" si="2"/>
        <v>-75542</v>
      </c>
      <c r="I19" s="44">
        <f t="shared" si="3"/>
        <v>1792994</v>
      </c>
      <c r="K19" s="19"/>
    </row>
    <row r="20" spans="1:12" x14ac:dyDescent="0.2">
      <c r="A20" s="31" t="s">
        <v>85</v>
      </c>
      <c r="B20" s="53">
        <v>-847300</v>
      </c>
      <c r="C20" s="53">
        <v>-1028000</v>
      </c>
      <c r="D20" s="176">
        <v>-395543</v>
      </c>
      <c r="E20" s="25">
        <f t="shared" si="0"/>
        <v>0.46682756992800661</v>
      </c>
      <c r="F20" s="176">
        <v>-437738</v>
      </c>
      <c r="G20" s="186">
        <f t="shared" si="1"/>
        <v>0.42581517509727629</v>
      </c>
      <c r="H20" s="20">
        <f t="shared" si="2"/>
        <v>-42195</v>
      </c>
      <c r="I20" s="44">
        <f t="shared" si="3"/>
        <v>590262</v>
      </c>
      <c r="J20" s="19"/>
      <c r="K20" s="19"/>
    </row>
    <row r="21" spans="1:12" x14ac:dyDescent="0.2">
      <c r="A21" s="65" t="s">
        <v>42</v>
      </c>
      <c r="B21" s="53">
        <v>2800500</v>
      </c>
      <c r="C21" s="53">
        <v>3278978</v>
      </c>
      <c r="D21" s="176">
        <v>2033683</v>
      </c>
      <c r="E21" s="25">
        <f t="shared" si="0"/>
        <v>0.7261856811283699</v>
      </c>
      <c r="F21" s="176">
        <v>2133338</v>
      </c>
      <c r="G21" s="186">
        <f t="shared" si="1"/>
        <v>0.65061064758592468</v>
      </c>
      <c r="H21" s="20">
        <f t="shared" si="2"/>
        <v>99655</v>
      </c>
      <c r="I21" s="44">
        <f t="shared" si="3"/>
        <v>-1145640</v>
      </c>
      <c r="J21" s="19"/>
    </row>
    <row r="22" spans="1:12" x14ac:dyDescent="0.2">
      <c r="A22" s="65" t="s">
        <v>43</v>
      </c>
      <c r="B22" s="53">
        <v>942500</v>
      </c>
      <c r="C22" s="53">
        <v>914500</v>
      </c>
      <c r="D22" s="176">
        <v>330354</v>
      </c>
      <c r="E22" s="25">
        <f t="shared" si="0"/>
        <v>0.3505082228116711</v>
      </c>
      <c r="F22" s="176">
        <v>310642</v>
      </c>
      <c r="G22" s="186">
        <f t="shared" si="1"/>
        <v>0.33968507381082558</v>
      </c>
      <c r="H22" s="20">
        <f t="shared" si="2"/>
        <v>-19712</v>
      </c>
      <c r="I22" s="44">
        <f t="shared" si="3"/>
        <v>-603858</v>
      </c>
      <c r="J22" s="19"/>
      <c r="K22" s="19"/>
    </row>
    <row r="23" spans="1:12" x14ac:dyDescent="0.2">
      <c r="A23" s="65"/>
      <c r="B23" s="53"/>
      <c r="C23" s="53"/>
      <c r="D23" s="176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34056467</v>
      </c>
      <c r="C24" s="53">
        <v>35798087</v>
      </c>
      <c r="D24" s="176">
        <v>3066979</v>
      </c>
      <c r="E24" s="25">
        <f>D24/B24</f>
        <v>9.0055700727852947E-2</v>
      </c>
      <c r="F24" s="176">
        <v>3091072</v>
      </c>
      <c r="G24" s="186">
        <f>F24/C24</f>
        <v>8.6347407334922674E-2</v>
      </c>
      <c r="H24" s="20">
        <f>F24-D24</f>
        <v>24093</v>
      </c>
      <c r="I24" s="44">
        <f>F24-C24</f>
        <v>-32707015</v>
      </c>
    </row>
    <row r="25" spans="1:12" x14ac:dyDescent="0.2">
      <c r="A25" s="65" t="s">
        <v>20</v>
      </c>
      <c r="B25" s="53">
        <v>-750000</v>
      </c>
      <c r="C25" s="53">
        <v>-750000</v>
      </c>
      <c r="D25" s="176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76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1800000</v>
      </c>
      <c r="C27" s="53">
        <v>1400000</v>
      </c>
      <c r="D27" s="19">
        <v>395980</v>
      </c>
      <c r="E27" s="25">
        <f>D27/B27</f>
        <v>0.2199888888888889</v>
      </c>
      <c r="F27" s="19">
        <v>375301</v>
      </c>
      <c r="G27" s="25">
        <f>F27/C27</f>
        <v>0.26807214285714287</v>
      </c>
      <c r="H27" s="20">
        <f>F27-D27</f>
        <v>-20679</v>
      </c>
      <c r="I27" s="44">
        <f>F27-C27</f>
        <v>-1024699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356952</v>
      </c>
      <c r="D29" s="19">
        <v>55440</v>
      </c>
      <c r="E29" s="25">
        <f>D29/B29</f>
        <v>0.17491607562028319</v>
      </c>
      <c r="F29" s="19">
        <v>118192</v>
      </c>
      <c r="G29" s="25">
        <f>F29/C29</f>
        <v>0.33111454761424503</v>
      </c>
      <c r="H29" s="20">
        <f>F29-D29</f>
        <v>62752</v>
      </c>
      <c r="I29" s="44">
        <f>F29-C29</f>
        <v>-238760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1273658</v>
      </c>
      <c r="C31" s="53">
        <v>1350300</v>
      </c>
      <c r="D31" s="19">
        <v>375279</v>
      </c>
      <c r="E31" s="25">
        <f>D31/B31</f>
        <v>0.29464660057880532</v>
      </c>
      <c r="F31" s="19">
        <v>314290</v>
      </c>
      <c r="G31" s="25">
        <f t="shared" ref="G31:G37" si="4">F31/C31</f>
        <v>0.23275568392209139</v>
      </c>
      <c r="H31" s="20">
        <f>F31-D31</f>
        <v>-60989</v>
      </c>
      <c r="I31" s="44">
        <f>F31-C31</f>
        <v>-1036010</v>
      </c>
    </row>
    <row r="32" spans="1:12" x14ac:dyDescent="0.2">
      <c r="A32" s="65" t="s">
        <v>24</v>
      </c>
      <c r="B32" s="53">
        <v>247400</v>
      </c>
      <c r="C32" s="53">
        <v>254000</v>
      </c>
      <c r="D32" s="83">
        <v>55314</v>
      </c>
      <c r="E32" s="79">
        <f>D32/B32</f>
        <v>0.22358124494745352</v>
      </c>
      <c r="F32" s="83">
        <v>47180</v>
      </c>
      <c r="G32" s="25">
        <f t="shared" si="4"/>
        <v>0.185748031496063</v>
      </c>
      <c r="H32" s="20">
        <f>F32-D32</f>
        <v>-8134</v>
      </c>
      <c r="I32" s="44">
        <f>F32-C32</f>
        <v>-206820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41</v>
      </c>
      <c r="B35" s="53">
        <v>100000</v>
      </c>
      <c r="C35" s="53">
        <v>100000</v>
      </c>
      <c r="D35" s="19">
        <v>1176</v>
      </c>
      <c r="E35" s="25">
        <f>D35/B35</f>
        <v>1.176E-2</v>
      </c>
      <c r="F35" s="19">
        <v>75913</v>
      </c>
      <c r="G35" s="25">
        <f t="shared" si="4"/>
        <v>0.75912999999999997</v>
      </c>
      <c r="H35" s="20">
        <f>F35-D35</f>
        <v>74737</v>
      </c>
      <c r="I35" s="44">
        <f>F35-C35</f>
        <v>-24087</v>
      </c>
      <c r="K35" s="19"/>
    </row>
    <row r="36" spans="1:12" x14ac:dyDescent="0.2">
      <c r="A36" s="65" t="s">
        <v>83</v>
      </c>
      <c r="B36" s="53">
        <v>468500</v>
      </c>
      <c r="C36" s="82">
        <v>587000</v>
      </c>
      <c r="D36" s="19">
        <v>189699</v>
      </c>
      <c r="E36" s="25">
        <f>D36/B36</f>
        <v>0.40490715048025616</v>
      </c>
      <c r="F36" s="19">
        <v>232835</v>
      </c>
      <c r="G36" s="25">
        <f t="shared" si="4"/>
        <v>0.39665247018739352</v>
      </c>
      <c r="H36" s="20">
        <f>F36-D36</f>
        <v>43136</v>
      </c>
      <c r="I36" s="44">
        <f>F36-C36</f>
        <v>-354165</v>
      </c>
      <c r="K36" s="19"/>
    </row>
    <row r="37" spans="1:12" x14ac:dyDescent="0.2">
      <c r="A37" s="65" t="s">
        <v>26</v>
      </c>
      <c r="B37" s="53">
        <v>46600</v>
      </c>
      <c r="C37" s="82">
        <v>68400</v>
      </c>
      <c r="D37" s="19">
        <v>33733</v>
      </c>
      <c r="E37" s="25">
        <f>D37/B37</f>
        <v>0.72388412017167381</v>
      </c>
      <c r="F37" s="19">
        <v>14313</v>
      </c>
      <c r="G37" s="25">
        <f t="shared" si="4"/>
        <v>0.20925438596491228</v>
      </c>
      <c r="H37" s="20">
        <f>F37-D37</f>
        <v>-19420</v>
      </c>
      <c r="I37" s="44">
        <f>F37-C37</f>
        <v>-54087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69019680</v>
      </c>
      <c r="C39" s="53">
        <f>SUM(C8:C38)</f>
        <v>74978008</v>
      </c>
      <c r="D39" s="58">
        <f>SUM(D9:D37)</f>
        <v>23448757</v>
      </c>
      <c r="E39" s="25">
        <f>D39/B39</f>
        <v>0.33974015816938008</v>
      </c>
      <c r="F39" s="19">
        <f>SUM(F9:F37)</f>
        <v>25624848</v>
      </c>
      <c r="G39" s="25">
        <f>F39/C39</f>
        <v>0.34176485456908912</v>
      </c>
      <c r="H39" s="20">
        <f>SUM(H9:H37)</f>
        <v>2176091</v>
      </c>
      <c r="I39" s="44">
        <f>F39-C39</f>
        <v>-49353160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47</v>
      </c>
      <c r="B42" s="53">
        <v>50231744</v>
      </c>
      <c r="C42" s="82">
        <v>54351880</v>
      </c>
      <c r="D42" s="19">
        <v>12752630</v>
      </c>
      <c r="E42" s="25">
        <f t="shared" ref="E42:E49" si="5">D42/B42</f>
        <v>0.25387591559632094</v>
      </c>
      <c r="F42" s="176">
        <f>600000+12763667</f>
        <v>13363667</v>
      </c>
      <c r="G42" s="25">
        <f t="shared" ref="G42:G49" si="6">F42/C42</f>
        <v>0.24587313263129076</v>
      </c>
      <c r="H42" s="20">
        <f t="shared" ref="H42:H49" si="7">F42-D42</f>
        <v>611037</v>
      </c>
      <c r="I42" s="44">
        <f>F42-C42</f>
        <v>-40988213</v>
      </c>
      <c r="J42" s="168"/>
    </row>
    <row r="43" spans="1:12" x14ac:dyDescent="0.2">
      <c r="A43" s="65" t="s">
        <v>34</v>
      </c>
      <c r="B43" s="53">
        <v>3634681</v>
      </c>
      <c r="C43" s="82">
        <v>3771286</v>
      </c>
      <c r="D43" s="19">
        <v>903025</v>
      </c>
      <c r="E43" s="25">
        <f t="shared" si="5"/>
        <v>0.2484468375629113</v>
      </c>
      <c r="F43" s="176">
        <v>1107746</v>
      </c>
      <c r="G43" s="25">
        <f t="shared" si="6"/>
        <v>0.29373163424890075</v>
      </c>
      <c r="H43" s="20">
        <f t="shared" si="7"/>
        <v>204721</v>
      </c>
      <c r="I43" s="44">
        <f t="shared" ref="I43:I49" si="8">F43-C43</f>
        <v>-2663540</v>
      </c>
      <c r="J43" s="168"/>
    </row>
    <row r="44" spans="1:12" x14ac:dyDescent="0.2">
      <c r="A44" s="65" t="s">
        <v>29</v>
      </c>
      <c r="B44" s="53">
        <v>4458792</v>
      </c>
      <c r="C44" s="82">
        <v>4728523</v>
      </c>
      <c r="D44" s="19">
        <v>2030610</v>
      </c>
      <c r="E44" s="25">
        <f t="shared" si="5"/>
        <v>0.45541707260621261</v>
      </c>
      <c r="F44" s="176">
        <v>2066264</v>
      </c>
      <c r="G44" s="25">
        <f t="shared" si="6"/>
        <v>0.43697873522027914</v>
      </c>
      <c r="H44" s="20">
        <f t="shared" si="7"/>
        <v>35654</v>
      </c>
      <c r="I44" s="44">
        <f t="shared" si="8"/>
        <v>-2662259</v>
      </c>
      <c r="J44" s="168"/>
    </row>
    <row r="45" spans="1:12" x14ac:dyDescent="0.2">
      <c r="A45" s="65" t="s">
        <v>30</v>
      </c>
      <c r="B45" s="53">
        <v>3473938</v>
      </c>
      <c r="C45" s="82">
        <v>3228938</v>
      </c>
      <c r="D45" s="19">
        <v>1544252</v>
      </c>
      <c r="E45" s="25">
        <f t="shared" si="5"/>
        <v>0.44452491667957228</v>
      </c>
      <c r="F45" s="176">
        <v>1574879</v>
      </c>
      <c r="G45" s="25">
        <f t="shared" si="6"/>
        <v>0.48773900273092885</v>
      </c>
      <c r="H45" s="20">
        <f t="shared" si="7"/>
        <v>30627</v>
      </c>
      <c r="I45" s="44">
        <f t="shared" si="8"/>
        <v>-1654059</v>
      </c>
      <c r="J45" s="168"/>
    </row>
    <row r="46" spans="1:12" x14ac:dyDescent="0.2">
      <c r="A46" s="65" t="s">
        <v>31</v>
      </c>
      <c r="B46" s="53">
        <v>830529</v>
      </c>
      <c r="C46" s="82">
        <v>1231000</v>
      </c>
      <c r="D46" s="19">
        <v>43782</v>
      </c>
      <c r="E46" s="25">
        <f t="shared" si="5"/>
        <v>5.2715799207493058E-2</v>
      </c>
      <c r="F46" s="176">
        <v>63047</v>
      </c>
      <c r="G46" s="25">
        <f t="shared" si="6"/>
        <v>5.1216084484159222E-2</v>
      </c>
      <c r="H46" s="20">
        <f t="shared" si="7"/>
        <v>19265</v>
      </c>
      <c r="I46" s="44">
        <f t="shared" si="8"/>
        <v>-1167953</v>
      </c>
    </row>
    <row r="47" spans="1:12" x14ac:dyDescent="0.2">
      <c r="A47" s="65" t="s">
        <v>48</v>
      </c>
      <c r="B47" s="53">
        <f>2394250+7576</f>
        <v>2401826</v>
      </c>
      <c r="C47" s="82">
        <v>2793794</v>
      </c>
      <c r="D47" s="19">
        <f>805586+379</f>
        <v>805965</v>
      </c>
      <c r="E47" s="25">
        <f t="shared" si="5"/>
        <v>0.3355634421477659</v>
      </c>
      <c r="F47" s="176">
        <v>975749</v>
      </c>
      <c r="G47" s="25">
        <f t="shared" si="6"/>
        <v>0.34925588643973032</v>
      </c>
      <c r="H47" s="20">
        <f t="shared" si="7"/>
        <v>169784</v>
      </c>
      <c r="I47" s="44">
        <f t="shared" si="8"/>
        <v>-1818045</v>
      </c>
      <c r="J47" s="168"/>
    </row>
    <row r="48" spans="1:12" x14ac:dyDescent="0.2">
      <c r="A48" s="65" t="s">
        <v>35</v>
      </c>
      <c r="B48" s="53">
        <v>518500</v>
      </c>
      <c r="C48" s="82">
        <v>1259744</v>
      </c>
      <c r="D48" s="19">
        <v>111476</v>
      </c>
      <c r="E48" s="25">
        <f t="shared" si="5"/>
        <v>0.21499710703953712</v>
      </c>
      <c r="F48" s="176">
        <v>130506</v>
      </c>
      <c r="G48" s="25">
        <f t="shared" si="6"/>
        <v>0.10359723880407448</v>
      </c>
      <c r="H48" s="20">
        <f t="shared" si="7"/>
        <v>19030</v>
      </c>
      <c r="I48" s="44">
        <f t="shared" si="8"/>
        <v>-1129238</v>
      </c>
    </row>
    <row r="49" spans="1:11" x14ac:dyDescent="0.2">
      <c r="A49" s="65" t="s">
        <v>70</v>
      </c>
      <c r="B49" s="53">
        <v>3469670</v>
      </c>
      <c r="C49" s="82">
        <v>3612843</v>
      </c>
      <c r="D49" s="19">
        <v>1967406</v>
      </c>
      <c r="E49" s="25">
        <f t="shared" si="5"/>
        <v>0.56702971752356857</v>
      </c>
      <c r="F49" s="176">
        <v>2169314</v>
      </c>
      <c r="G49" s="25">
        <f t="shared" si="6"/>
        <v>0.60044513420594248</v>
      </c>
      <c r="H49" s="20">
        <f t="shared" si="7"/>
        <v>201908</v>
      </c>
      <c r="I49" s="44">
        <f t="shared" si="8"/>
        <v>-1443529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44</v>
      </c>
      <c r="B52" s="53">
        <f>SUM(B42:B49)</f>
        <v>69019680</v>
      </c>
      <c r="C52" s="53">
        <f>SUM(C42:C49)</f>
        <v>74978008</v>
      </c>
      <c r="D52" s="58">
        <f>SUM(D42:D49)</f>
        <v>20159146</v>
      </c>
      <c r="E52" s="25">
        <f>D52/B52</f>
        <v>0.29207823044094089</v>
      </c>
      <c r="F52" s="19">
        <f>SUM(F42:F49)</f>
        <v>21451172</v>
      </c>
      <c r="G52" s="25">
        <f>F52/C52</f>
        <v>0.28609951867486261</v>
      </c>
      <c r="H52" s="20">
        <f>SUM(H42:H49)</f>
        <v>1292026</v>
      </c>
      <c r="I52" s="44">
        <f>F52-C52</f>
        <v>-53526836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40</v>
      </c>
      <c r="B54" s="55">
        <f>B39-B52</f>
        <v>0</v>
      </c>
      <c r="C54" s="55">
        <f>C39-C52</f>
        <v>0</v>
      </c>
      <c r="D54" s="60">
        <f>D39-D52</f>
        <v>3289611</v>
      </c>
      <c r="E54" s="25"/>
      <c r="F54" s="40">
        <f>F39-F52</f>
        <v>4173676</v>
      </c>
      <c r="H54" s="41">
        <f>H39-H52</f>
        <v>884065</v>
      </c>
      <c r="I54" s="45">
        <f>F54-C54</f>
        <v>4173676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sortState xmlns:xlrd2="http://schemas.microsoft.com/office/spreadsheetml/2017/richdata2" ref="A2:I64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8"/>
  <sheetViews>
    <sheetView zoomScale="73" zoomScaleNormal="90" workbookViewId="0">
      <selection activeCell="H30" sqref="H30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45626</v>
      </c>
      <c r="C4" s="197"/>
      <c r="D4" s="197"/>
      <c r="E4" s="197"/>
      <c r="F4" s="198"/>
      <c r="G4" s="199">
        <v>45961</v>
      </c>
      <c r="H4" s="200"/>
      <c r="I4" s="200"/>
      <c r="J4" s="200"/>
      <c r="K4" s="201"/>
      <c r="L4" s="199">
        <v>45991</v>
      </c>
      <c r="M4" s="200"/>
      <c r="N4" s="200"/>
      <c r="O4" s="200"/>
      <c r="P4" s="201"/>
    </row>
    <row r="5" spans="1:16" ht="23.25" x14ac:dyDescent="0.35">
      <c r="A5" s="100"/>
      <c r="B5" s="101" t="s">
        <v>59</v>
      </c>
      <c r="C5" s="102" t="s">
        <v>60</v>
      </c>
      <c r="D5" s="102" t="s">
        <v>62</v>
      </c>
      <c r="E5" s="102" t="s">
        <v>86</v>
      </c>
      <c r="F5" s="103" t="s">
        <v>32</v>
      </c>
      <c r="G5" s="101" t="s">
        <v>59</v>
      </c>
      <c r="H5" s="102" t="s">
        <v>60</v>
      </c>
      <c r="I5" s="102" t="s">
        <v>62</v>
      </c>
      <c r="J5" s="102" t="s">
        <v>86</v>
      </c>
      <c r="K5" s="103" t="s">
        <v>32</v>
      </c>
      <c r="L5" s="101" t="s">
        <v>59</v>
      </c>
      <c r="M5" s="102" t="s">
        <v>60</v>
      </c>
      <c r="N5" s="102" t="s">
        <v>62</v>
      </c>
      <c r="O5" s="102" t="s">
        <v>86</v>
      </c>
      <c r="P5" s="103" t="s">
        <v>32</v>
      </c>
    </row>
    <row r="6" spans="1:16" ht="23.25" x14ac:dyDescent="0.35">
      <c r="A6" s="104"/>
      <c r="B6" s="105" t="s">
        <v>61</v>
      </c>
      <c r="C6" s="106" t="s">
        <v>61</v>
      </c>
      <c r="D6" s="106" t="s">
        <v>75</v>
      </c>
      <c r="E6" s="106" t="s">
        <v>31</v>
      </c>
      <c r="F6" s="107"/>
      <c r="G6" s="105" t="s">
        <v>61</v>
      </c>
      <c r="H6" s="106" t="s">
        <v>61</v>
      </c>
      <c r="I6" s="106" t="s">
        <v>75</v>
      </c>
      <c r="J6" s="106" t="s">
        <v>31</v>
      </c>
      <c r="K6" s="107"/>
      <c r="L6" s="105" t="s">
        <v>61</v>
      </c>
      <c r="M6" s="106" t="s">
        <v>61</v>
      </c>
      <c r="N6" s="106" t="s">
        <v>75</v>
      </c>
      <c r="O6" s="106" t="s">
        <v>31</v>
      </c>
      <c r="P6" s="107"/>
    </row>
    <row r="7" spans="1:16" ht="15" x14ac:dyDescent="0.25">
      <c r="A7" s="108" t="s">
        <v>63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88</v>
      </c>
      <c r="B8" s="116">
        <v>-12049172</v>
      </c>
      <c r="C8" s="117">
        <v>3173541</v>
      </c>
      <c r="D8" s="117"/>
      <c r="E8" s="117">
        <v>9427477</v>
      </c>
      <c r="F8" s="125">
        <f>SUM(B8:E8)</f>
        <v>551846</v>
      </c>
      <c r="G8" s="181">
        <v>-9697687</v>
      </c>
      <c r="H8" s="117">
        <v>1783445</v>
      </c>
      <c r="I8" s="117"/>
      <c r="J8" s="117">
        <v>8802361</v>
      </c>
      <c r="K8" s="126">
        <f>SUM(G8:J8)</f>
        <v>888119</v>
      </c>
      <c r="L8" s="181">
        <f>+-11492889-437738</f>
        <v>-11930627</v>
      </c>
      <c r="M8" s="117">
        <f>2489914+437738</f>
        <v>2927652</v>
      </c>
      <c r="N8" s="117"/>
      <c r="O8" s="190">
        <v>9114679</v>
      </c>
      <c r="P8" s="126">
        <f>SUM(L8:O8)</f>
        <v>111704</v>
      </c>
    </row>
    <row r="9" spans="1:16" x14ac:dyDescent="0.2">
      <c r="A9" s="178" t="s">
        <v>89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5746</v>
      </c>
      <c r="H9" s="119"/>
      <c r="I9" s="119"/>
      <c r="J9" s="119"/>
      <c r="K9" s="128">
        <f t="shared" ref="K9:K13" si="1">SUM(G9:J9)</f>
        <v>5746</v>
      </c>
      <c r="L9" s="182">
        <v>5746</v>
      </c>
      <c r="M9" s="119"/>
      <c r="N9" s="119"/>
      <c r="O9" s="119"/>
      <c r="P9" s="128">
        <f t="shared" ref="P9:P13" si="2">SUM(L9:O9)</f>
        <v>5746</v>
      </c>
    </row>
    <row r="10" spans="1:16" x14ac:dyDescent="0.2">
      <c r="A10" s="177" t="s">
        <v>90</v>
      </c>
      <c r="B10" s="118">
        <v>236857</v>
      </c>
      <c r="C10" s="120">
        <v>-240114</v>
      </c>
      <c r="D10" s="120"/>
      <c r="E10" s="120"/>
      <c r="F10" s="127">
        <f t="shared" si="0"/>
        <v>-3257</v>
      </c>
      <c r="G10" s="182"/>
      <c r="H10" s="120"/>
      <c r="I10" s="120"/>
      <c r="J10" s="120"/>
      <c r="K10" s="128">
        <f t="shared" si="1"/>
        <v>0</v>
      </c>
      <c r="L10" s="182">
        <v>-2774</v>
      </c>
      <c r="M10" s="120"/>
      <c r="N10" s="120"/>
      <c r="O10" s="120"/>
      <c r="P10" s="128">
        <f t="shared" si="2"/>
        <v>-2774</v>
      </c>
    </row>
    <row r="11" spans="1:16" x14ac:dyDescent="0.2">
      <c r="A11" s="178" t="s">
        <v>91</v>
      </c>
      <c r="B11" s="118">
        <v>569</v>
      </c>
      <c r="C11" s="120">
        <v>16559</v>
      </c>
      <c r="D11" s="120"/>
      <c r="E11" s="120"/>
      <c r="F11" s="127">
        <f t="shared" si="0"/>
        <v>17128</v>
      </c>
      <c r="G11" s="182"/>
      <c r="H11" s="120">
        <v>78933</v>
      </c>
      <c r="I11" s="120"/>
      <c r="J11" s="120"/>
      <c r="K11" s="128">
        <f t="shared" si="1"/>
        <v>78933</v>
      </c>
      <c r="L11" s="182"/>
      <c r="M11" s="120">
        <v>174404</v>
      </c>
      <c r="N11" s="120"/>
      <c r="O11" s="120"/>
      <c r="P11" s="128">
        <f t="shared" si="2"/>
        <v>174404</v>
      </c>
    </row>
    <row r="12" spans="1:16" x14ac:dyDescent="0.2">
      <c r="A12" s="177" t="s">
        <v>92</v>
      </c>
      <c r="B12" s="118">
        <v>-1071034</v>
      </c>
      <c r="C12" s="120">
        <v>1163469</v>
      </c>
      <c r="D12" s="120"/>
      <c r="E12" s="120"/>
      <c r="F12" s="127">
        <f t="shared" si="0"/>
        <v>92435</v>
      </c>
      <c r="G12" s="182">
        <v>109227</v>
      </c>
      <c r="H12" s="120"/>
      <c r="I12" s="120"/>
      <c r="J12" s="120"/>
      <c r="K12" s="128">
        <f t="shared" si="1"/>
        <v>109227</v>
      </c>
      <c r="L12" s="182">
        <v>60060</v>
      </c>
      <c r="M12" s="120"/>
      <c r="N12" s="120"/>
      <c r="O12" s="120"/>
      <c r="P12" s="128">
        <f t="shared" si="2"/>
        <v>60060</v>
      </c>
    </row>
    <row r="13" spans="1:16" x14ac:dyDescent="0.2">
      <c r="A13" s="178" t="s">
        <v>93</v>
      </c>
      <c r="B13" s="118">
        <v>3511</v>
      </c>
      <c r="C13" s="120"/>
      <c r="D13" s="120"/>
      <c r="E13" s="120"/>
      <c r="F13" s="127">
        <f t="shared" si="0"/>
        <v>3511</v>
      </c>
      <c r="G13" s="182">
        <v>45252</v>
      </c>
      <c r="H13" s="120"/>
      <c r="I13" s="120"/>
      <c r="J13" s="120"/>
      <c r="K13" s="128">
        <f t="shared" si="1"/>
        <v>45252</v>
      </c>
      <c r="L13" s="182">
        <v>27924</v>
      </c>
      <c r="M13" s="120"/>
      <c r="N13" s="120"/>
      <c r="O13" s="120"/>
      <c r="P13" s="128">
        <f t="shared" si="2"/>
        <v>27924</v>
      </c>
    </row>
    <row r="14" spans="1:16" ht="15" x14ac:dyDescent="0.25">
      <c r="A14" s="129" t="s">
        <v>64</v>
      </c>
      <c r="B14" s="130">
        <f t="shared" ref="B14:E14" si="3">SUM(B7:B13)</f>
        <v>-12877843</v>
      </c>
      <c r="C14" s="131">
        <f t="shared" si="3"/>
        <v>4113455</v>
      </c>
      <c r="D14" s="131">
        <f t="shared" si="3"/>
        <v>0</v>
      </c>
      <c r="E14" s="131">
        <f t="shared" si="3"/>
        <v>9427477</v>
      </c>
      <c r="F14" s="132">
        <f>SUM(F7:F13)</f>
        <v>663089</v>
      </c>
      <c r="G14" s="130">
        <f t="shared" ref="G14:J14" si="4">SUM(G7:G13)</f>
        <v>-9537462</v>
      </c>
      <c r="H14" s="131">
        <f t="shared" si="4"/>
        <v>1862378</v>
      </c>
      <c r="I14" s="131">
        <f t="shared" si="4"/>
        <v>0</v>
      </c>
      <c r="J14" s="131">
        <f t="shared" si="4"/>
        <v>8802361</v>
      </c>
      <c r="K14" s="133">
        <f t="shared" ref="K14:P14" si="5">SUM(K7:K13)</f>
        <v>1127277</v>
      </c>
      <c r="L14" s="130">
        <f t="shared" si="5"/>
        <v>-11839671</v>
      </c>
      <c r="M14" s="131">
        <f t="shared" si="5"/>
        <v>3102056</v>
      </c>
      <c r="N14" s="131">
        <f t="shared" si="5"/>
        <v>0</v>
      </c>
      <c r="O14" s="131">
        <f t="shared" si="5"/>
        <v>9114679</v>
      </c>
      <c r="P14" s="133">
        <f t="shared" si="5"/>
        <v>377064</v>
      </c>
    </row>
    <row r="15" spans="1:16" ht="15" x14ac:dyDescent="0.25">
      <c r="A15" s="129" t="s">
        <v>65</v>
      </c>
      <c r="B15" s="134">
        <v>2753</v>
      </c>
      <c r="C15" s="135"/>
      <c r="D15" s="135"/>
      <c r="E15" s="135"/>
      <c r="F15" s="136">
        <f>B15</f>
        <v>2753</v>
      </c>
      <c r="G15" s="134">
        <v>2960</v>
      </c>
      <c r="H15" s="135"/>
      <c r="I15" s="135"/>
      <c r="J15" s="135"/>
      <c r="K15" s="136">
        <f>G15</f>
        <v>2960</v>
      </c>
      <c r="L15" s="134">
        <v>2760</v>
      </c>
      <c r="M15" s="135"/>
      <c r="N15" s="135"/>
      <c r="O15" s="135"/>
      <c r="P15" s="136">
        <f>L15</f>
        <v>2760</v>
      </c>
    </row>
    <row r="16" spans="1:16" ht="15" x14ac:dyDescent="0.25">
      <c r="A16" s="108" t="s">
        <v>66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94</v>
      </c>
      <c r="B17" s="182">
        <v>3638590</v>
      </c>
      <c r="C17" s="184"/>
      <c r="D17" s="184">
        <v>611780</v>
      </c>
      <c r="E17" s="119"/>
      <c r="F17" s="137">
        <f>SUM(B17:E17)</f>
        <v>4250370</v>
      </c>
      <c r="G17" s="118">
        <v>7605559</v>
      </c>
      <c r="H17" s="119"/>
      <c r="I17" s="119">
        <v>925508</v>
      </c>
      <c r="J17" s="119"/>
      <c r="K17" s="137">
        <f>SUM(G17:J17)</f>
        <v>8531067</v>
      </c>
      <c r="L17" s="187">
        <v>5634142</v>
      </c>
      <c r="M17" s="184"/>
      <c r="N17" s="184">
        <v>930227</v>
      </c>
      <c r="O17" s="119"/>
      <c r="P17" s="137">
        <f>SUM(L17:O17)</f>
        <v>6564369</v>
      </c>
    </row>
    <row r="18" spans="1:16" x14ac:dyDescent="0.2">
      <c r="A18" s="178" t="s">
        <v>95</v>
      </c>
      <c r="B18" s="182">
        <v>9643484</v>
      </c>
      <c r="C18" s="184"/>
      <c r="D18" s="184"/>
      <c r="E18" s="119"/>
      <c r="F18" s="137">
        <f t="shared" ref="F18:F25" si="6">SUM(B18:E18)</f>
        <v>9643484</v>
      </c>
      <c r="G18" s="118">
        <v>10050046</v>
      </c>
      <c r="H18" s="119"/>
      <c r="I18" s="119"/>
      <c r="J18" s="119"/>
      <c r="K18" s="137">
        <f t="shared" ref="K18:K25" si="7">SUM(G18:J18)</f>
        <v>10050046</v>
      </c>
      <c r="L18" s="187">
        <v>10082529</v>
      </c>
      <c r="M18" s="184"/>
      <c r="N18" s="184"/>
      <c r="O18" s="119"/>
      <c r="P18" s="137">
        <f t="shared" ref="P18:P25" si="8">SUM(L18:O18)</f>
        <v>10082529</v>
      </c>
    </row>
    <row r="19" spans="1:16" x14ac:dyDescent="0.2">
      <c r="A19" s="177" t="s">
        <v>96</v>
      </c>
      <c r="B19" s="182">
        <v>2717487</v>
      </c>
      <c r="C19" s="185"/>
      <c r="D19" s="185">
        <v>515163</v>
      </c>
      <c r="E19" s="120"/>
      <c r="F19" s="137">
        <f t="shared" si="6"/>
        <v>3232650</v>
      </c>
      <c r="G19" s="118">
        <v>1443901</v>
      </c>
      <c r="H19" s="120"/>
      <c r="I19" s="120">
        <v>228082</v>
      </c>
      <c r="J19" s="120"/>
      <c r="K19" s="137">
        <f t="shared" si="7"/>
        <v>1671983</v>
      </c>
      <c r="L19" s="187">
        <v>869693</v>
      </c>
      <c r="M19" s="188"/>
      <c r="N19" s="188">
        <v>483734</v>
      </c>
      <c r="O19" s="120"/>
      <c r="P19" s="137">
        <f t="shared" si="8"/>
        <v>1353427</v>
      </c>
    </row>
    <row r="20" spans="1:16" x14ac:dyDescent="0.2">
      <c r="A20" s="178" t="s">
        <v>97</v>
      </c>
      <c r="B20" s="182">
        <v>223</v>
      </c>
      <c r="C20" s="185"/>
      <c r="D20" s="185"/>
      <c r="E20" s="120"/>
      <c r="F20" s="137">
        <f t="shared" si="6"/>
        <v>223</v>
      </c>
      <c r="G20" s="118">
        <v>232</v>
      </c>
      <c r="H20" s="120"/>
      <c r="I20" s="120"/>
      <c r="J20" s="120"/>
      <c r="K20" s="137">
        <f t="shared" si="7"/>
        <v>232</v>
      </c>
      <c r="L20" s="187">
        <v>233</v>
      </c>
      <c r="M20" s="188"/>
      <c r="N20" s="188"/>
      <c r="O20" s="120"/>
      <c r="P20" s="137">
        <f t="shared" si="8"/>
        <v>233</v>
      </c>
    </row>
    <row r="21" spans="1:16" x14ac:dyDescent="0.2">
      <c r="A21" s="177" t="s">
        <v>98</v>
      </c>
      <c r="B21" s="182">
        <v>9915</v>
      </c>
      <c r="C21" s="185"/>
      <c r="D21" s="185"/>
      <c r="E21" s="120"/>
      <c r="F21" s="137">
        <f t="shared" si="6"/>
        <v>9915</v>
      </c>
      <c r="G21" s="118">
        <v>10316</v>
      </c>
      <c r="H21" s="120"/>
      <c r="I21" s="120"/>
      <c r="J21" s="120"/>
      <c r="K21" s="137">
        <f t="shared" si="7"/>
        <v>10316</v>
      </c>
      <c r="L21" s="187">
        <v>10349</v>
      </c>
      <c r="M21" s="188"/>
      <c r="N21" s="188"/>
      <c r="O21" s="120"/>
      <c r="P21" s="137">
        <f t="shared" si="8"/>
        <v>10349</v>
      </c>
    </row>
    <row r="22" spans="1:16" x14ac:dyDescent="0.2">
      <c r="A22" s="177" t="s">
        <v>215</v>
      </c>
      <c r="B22" s="182">
        <v>4417709</v>
      </c>
      <c r="C22" s="185"/>
      <c r="D22" s="185"/>
      <c r="E22" s="120"/>
      <c r="F22" s="137">
        <f>SUM(B22:E22)</f>
        <v>4417709</v>
      </c>
      <c r="G22" s="118"/>
      <c r="H22" s="120"/>
      <c r="I22" s="120"/>
      <c r="J22" s="120"/>
      <c r="K22" s="137">
        <f>SUM(G22:J22)</f>
        <v>0</v>
      </c>
      <c r="L22" s="187"/>
      <c r="M22" s="188"/>
      <c r="N22" s="188"/>
      <c r="O22" s="120"/>
      <c r="P22" s="137">
        <f>SUM(L22:O22)</f>
        <v>0</v>
      </c>
    </row>
    <row r="23" spans="1:16" x14ac:dyDescent="0.2">
      <c r="A23" s="177" t="s">
        <v>106</v>
      </c>
      <c r="B23" s="118">
        <v>8817535</v>
      </c>
      <c r="C23" s="120"/>
      <c r="D23" s="120"/>
      <c r="E23" s="120"/>
      <c r="F23" s="137">
        <f t="shared" si="6"/>
        <v>8817535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126</v>
      </c>
      <c r="B24" s="118"/>
      <c r="C24" s="120"/>
      <c r="D24" s="120"/>
      <c r="E24" s="120"/>
      <c r="F24" s="137">
        <f t="shared" si="6"/>
        <v>0</v>
      </c>
      <c r="G24" s="118">
        <v>9252780</v>
      </c>
      <c r="H24" s="120"/>
      <c r="I24" s="120"/>
      <c r="J24" s="120"/>
      <c r="K24" s="137">
        <f t="shared" si="7"/>
        <v>9252780</v>
      </c>
      <c r="L24" s="118">
        <v>9292789</v>
      </c>
      <c r="M24" s="120"/>
      <c r="N24" s="120"/>
      <c r="O24" s="120"/>
      <c r="P24" s="137">
        <f t="shared" si="8"/>
        <v>9292789</v>
      </c>
    </row>
    <row r="25" spans="1:16" x14ac:dyDescent="0.2">
      <c r="A25" s="177" t="s">
        <v>216</v>
      </c>
      <c r="B25" s="118"/>
      <c r="C25" s="120"/>
      <c r="D25" s="120"/>
      <c r="E25" s="120"/>
      <c r="F25" s="137">
        <f t="shared" si="6"/>
        <v>0</v>
      </c>
      <c r="G25" s="118">
        <v>4584747</v>
      </c>
      <c r="H25" s="120"/>
      <c r="I25" s="120"/>
      <c r="J25" s="120"/>
      <c r="K25" s="137">
        <f t="shared" si="7"/>
        <v>4584747</v>
      </c>
      <c r="L25" s="118">
        <v>4584747</v>
      </c>
      <c r="M25" s="120"/>
      <c r="N25" s="120"/>
      <c r="O25" s="120"/>
      <c r="P25" s="137">
        <f t="shared" si="8"/>
        <v>4584747</v>
      </c>
    </row>
    <row r="26" spans="1:16" ht="15" x14ac:dyDescent="0.25">
      <c r="A26" s="129" t="s">
        <v>67</v>
      </c>
      <c r="B26" s="189">
        <f>SUM(B16:B25)</f>
        <v>29244943</v>
      </c>
      <c r="C26" s="131">
        <f>SUM(C16:C25)</f>
        <v>0</v>
      </c>
      <c r="D26" s="131">
        <f>SUM(D16:D25)</f>
        <v>1126943</v>
      </c>
      <c r="E26" s="131">
        <f>SUM(E16:E25)</f>
        <v>0</v>
      </c>
      <c r="F26" s="132">
        <f>SUM(F16:F25)</f>
        <v>30371886</v>
      </c>
      <c r="G26" s="189">
        <f>SUM(G16:G25)</f>
        <v>32947581</v>
      </c>
      <c r="H26" s="131">
        <f>SUM(H16:H25)</f>
        <v>0</v>
      </c>
      <c r="I26" s="131">
        <f>SUM(I16:I25)</f>
        <v>1153590</v>
      </c>
      <c r="J26" s="131">
        <f>SUM(J16:J25)</f>
        <v>0</v>
      </c>
      <c r="K26" s="132">
        <f>SUM(K16:K25)</f>
        <v>34101171</v>
      </c>
      <c r="L26" s="189">
        <f>SUM(L16:L25)</f>
        <v>30474482</v>
      </c>
      <c r="M26" s="131">
        <f>SUM(M16:M25)</f>
        <v>0</v>
      </c>
      <c r="N26" s="131">
        <f>SUM(N16:N25)</f>
        <v>1413961</v>
      </c>
      <c r="O26" s="131">
        <f>SUM(O16:O25)</f>
        <v>0</v>
      </c>
      <c r="P26" s="132">
        <f>SUM(P16:P25)</f>
        <v>31888443</v>
      </c>
    </row>
    <row r="27" spans="1:16" ht="15" customHeight="1" x14ac:dyDescent="0.25">
      <c r="A27" s="114" t="s">
        <v>68</v>
      </c>
      <c r="B27" s="138">
        <f>B26+B15+B14</f>
        <v>16369853</v>
      </c>
      <c r="C27" s="139">
        <f>C14+C15+C26</f>
        <v>4113455</v>
      </c>
      <c r="D27" s="139">
        <f>D26+D14</f>
        <v>1126943</v>
      </c>
      <c r="E27" s="139">
        <f>E26+E14</f>
        <v>9427477</v>
      </c>
      <c r="F27" s="140">
        <f>F26+F15+F14</f>
        <v>31037728</v>
      </c>
      <c r="G27" s="138">
        <f>G26+G15+G14</f>
        <v>23413079</v>
      </c>
      <c r="H27" s="139">
        <f>H26+H14</f>
        <v>1862378</v>
      </c>
      <c r="I27" s="139">
        <f>I26+I14</f>
        <v>1153590</v>
      </c>
      <c r="J27" s="139">
        <f>J26+J14</f>
        <v>8802361</v>
      </c>
      <c r="K27" s="140">
        <f>K26+K15+K14</f>
        <v>35231408</v>
      </c>
      <c r="L27" s="138">
        <f>L14+L15+L26</f>
        <v>18637571</v>
      </c>
      <c r="M27" s="139">
        <f>M26+M14</f>
        <v>3102056</v>
      </c>
      <c r="N27" s="139">
        <f>N26+N14</f>
        <v>1413961</v>
      </c>
      <c r="O27" s="139">
        <f>O26+O14</f>
        <v>9114679</v>
      </c>
      <c r="P27" s="140">
        <f>P26+P15+P14</f>
        <v>32268267</v>
      </c>
    </row>
    <row r="28" spans="1:16" ht="15" x14ac:dyDescent="0.2">
      <c r="F28" s="115"/>
      <c r="G28" s="115"/>
      <c r="H28" s="115"/>
      <c r="I28" s="115"/>
      <c r="J28" s="115"/>
      <c r="K28" s="124"/>
      <c r="L28" s="115"/>
      <c r="M28" s="115"/>
      <c r="N28" s="115"/>
      <c r="O28" s="115"/>
      <c r="P28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83"/>
  <sheetViews>
    <sheetView zoomScaleNormal="100" workbookViewId="0">
      <selection activeCell="I5" sqref="I5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321</v>
      </c>
      <c r="B2" s="203"/>
      <c r="C2" s="203"/>
      <c r="D2" s="204"/>
    </row>
    <row r="3" spans="1:14" ht="19.5" customHeight="1" x14ac:dyDescent="0.25">
      <c r="A3" s="121" t="s">
        <v>36</v>
      </c>
      <c r="B3" s="151" t="s">
        <v>69</v>
      </c>
      <c r="C3" s="87" t="s">
        <v>37</v>
      </c>
      <c r="D3" s="122" t="s">
        <v>38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243</v>
      </c>
      <c r="B5" s="46" t="s">
        <v>322</v>
      </c>
      <c r="C5" s="159">
        <v>567917</v>
      </c>
      <c r="D5" s="123">
        <v>45978</v>
      </c>
      <c r="E5" s="46"/>
    </row>
    <row r="6" spans="1:14" ht="19.5" customHeight="1" x14ac:dyDescent="0.2">
      <c r="A6" s="56" t="s">
        <v>189</v>
      </c>
      <c r="B6" s="46" t="s">
        <v>144</v>
      </c>
      <c r="C6" s="160">
        <v>149379.48000000001</v>
      </c>
      <c r="D6" s="95">
        <v>45979</v>
      </c>
      <c r="E6" s="46"/>
    </row>
    <row r="7" spans="1:14" ht="19.5" customHeight="1" x14ac:dyDescent="0.2">
      <c r="A7" s="56" t="s">
        <v>323</v>
      </c>
      <c r="B7" s="46" t="s">
        <v>324</v>
      </c>
      <c r="C7" s="160">
        <v>93392.53</v>
      </c>
      <c r="D7" s="95">
        <v>45971</v>
      </c>
      <c r="E7" s="46"/>
    </row>
    <row r="8" spans="1:14" ht="19.5" customHeight="1" x14ac:dyDescent="0.2">
      <c r="A8" s="56" t="s">
        <v>108</v>
      </c>
      <c r="B8" s="46" t="s">
        <v>325</v>
      </c>
      <c r="C8" s="160">
        <v>89484.11</v>
      </c>
      <c r="D8" s="95">
        <v>45978</v>
      </c>
      <c r="E8" s="46"/>
    </row>
    <row r="9" spans="1:14" ht="19.5" customHeight="1" x14ac:dyDescent="0.2">
      <c r="A9" s="56" t="s">
        <v>326</v>
      </c>
      <c r="B9" s="46" t="s">
        <v>219</v>
      </c>
      <c r="C9" s="160">
        <v>73913</v>
      </c>
      <c r="D9" s="95">
        <v>45972</v>
      </c>
      <c r="E9" s="46"/>
    </row>
    <row r="10" spans="1:14" ht="19.5" customHeight="1" x14ac:dyDescent="0.2">
      <c r="A10" s="56" t="s">
        <v>76</v>
      </c>
      <c r="B10" s="46" t="s">
        <v>327</v>
      </c>
      <c r="C10" s="160">
        <v>49400</v>
      </c>
      <c r="D10" s="95">
        <v>45974</v>
      </c>
      <c r="E10" s="46"/>
    </row>
    <row r="11" spans="1:14" ht="19.5" customHeight="1" x14ac:dyDescent="0.2">
      <c r="A11" s="56" t="s">
        <v>328</v>
      </c>
      <c r="B11" s="46" t="s">
        <v>329</v>
      </c>
      <c r="C11" s="160">
        <v>45900</v>
      </c>
      <c r="D11" s="95">
        <v>45973</v>
      </c>
      <c r="E11" s="46"/>
    </row>
    <row r="12" spans="1:14" ht="19.5" customHeight="1" x14ac:dyDescent="0.2">
      <c r="A12" s="56" t="s">
        <v>131</v>
      </c>
      <c r="B12" s="46" t="s">
        <v>330</v>
      </c>
      <c r="C12" s="160">
        <v>42500</v>
      </c>
      <c r="D12" s="95">
        <v>45982</v>
      </c>
      <c r="E12" s="46"/>
    </row>
    <row r="13" spans="1:14" ht="19.5" customHeight="1" x14ac:dyDescent="0.2">
      <c r="A13" s="56" t="s">
        <v>173</v>
      </c>
      <c r="B13" s="46" t="s">
        <v>756</v>
      </c>
      <c r="C13" s="160">
        <v>40823.879999999997</v>
      </c>
      <c r="D13" s="95">
        <v>45978</v>
      </c>
      <c r="E13" s="46"/>
      <c r="N13" s="168"/>
    </row>
    <row r="14" spans="1:14" ht="19.5" customHeight="1" x14ac:dyDescent="0.2">
      <c r="A14" s="56" t="s">
        <v>176</v>
      </c>
      <c r="B14" s="46" t="s">
        <v>217</v>
      </c>
      <c r="C14" s="160">
        <v>40135.199999999997</v>
      </c>
      <c r="D14" s="95">
        <v>45972</v>
      </c>
      <c r="E14" s="46"/>
    </row>
    <row r="15" spans="1:14" ht="19.5" customHeight="1" x14ac:dyDescent="0.2">
      <c r="A15" s="56" t="s">
        <v>115</v>
      </c>
      <c r="B15" s="46" t="s">
        <v>757</v>
      </c>
      <c r="C15" s="160">
        <v>37973.43</v>
      </c>
      <c r="D15" s="95">
        <v>45972</v>
      </c>
      <c r="E15" s="46"/>
    </row>
    <row r="16" spans="1:14" ht="19.5" customHeight="1" x14ac:dyDescent="0.2">
      <c r="A16" s="56" t="s">
        <v>137</v>
      </c>
      <c r="B16" s="46" t="s">
        <v>159</v>
      </c>
      <c r="C16" s="160">
        <v>31328.27</v>
      </c>
      <c r="D16" s="95">
        <v>45973</v>
      </c>
      <c r="E16" s="46"/>
    </row>
    <row r="17" spans="1:14" ht="19.5" customHeight="1" x14ac:dyDescent="0.2">
      <c r="A17" s="56" t="s">
        <v>177</v>
      </c>
      <c r="B17" s="46" t="s">
        <v>331</v>
      </c>
      <c r="C17" s="160">
        <v>30601.94</v>
      </c>
      <c r="D17" s="95">
        <v>45978</v>
      </c>
      <c r="E17" s="46"/>
      <c r="N17" s="168"/>
    </row>
    <row r="18" spans="1:14" ht="19.5" customHeight="1" x14ac:dyDescent="0.2">
      <c r="A18" s="56" t="s">
        <v>332</v>
      </c>
      <c r="B18" s="46" t="s">
        <v>286</v>
      </c>
      <c r="C18" s="160">
        <v>27311.82</v>
      </c>
      <c r="D18" s="95">
        <v>45973</v>
      </c>
      <c r="E18" s="46"/>
    </row>
    <row r="19" spans="1:14" ht="19.5" customHeight="1" x14ac:dyDescent="0.2">
      <c r="A19" s="56" t="s">
        <v>333</v>
      </c>
      <c r="B19" s="46" t="s">
        <v>334</v>
      </c>
      <c r="C19" s="160">
        <v>26578.02</v>
      </c>
      <c r="D19" s="95">
        <v>45980</v>
      </c>
      <c r="E19" s="46"/>
    </row>
    <row r="20" spans="1:14" ht="19.5" customHeight="1" x14ac:dyDescent="0.2">
      <c r="A20" s="56" t="s">
        <v>77</v>
      </c>
      <c r="B20" s="46" t="s">
        <v>335</v>
      </c>
      <c r="C20" s="160">
        <v>25771.06</v>
      </c>
      <c r="D20" s="95">
        <v>45964</v>
      </c>
      <c r="E20" s="46"/>
    </row>
    <row r="21" spans="1:14" ht="19.5" customHeight="1" x14ac:dyDescent="0.2">
      <c r="A21" s="56" t="s">
        <v>336</v>
      </c>
      <c r="B21" s="46" t="s">
        <v>337</v>
      </c>
      <c r="C21" s="160">
        <v>25000</v>
      </c>
      <c r="D21" s="95">
        <v>45979</v>
      </c>
      <c r="E21" s="46"/>
    </row>
    <row r="22" spans="1:14" ht="19.5" customHeight="1" x14ac:dyDescent="0.2">
      <c r="A22" s="56" t="s">
        <v>338</v>
      </c>
      <c r="B22" s="46" t="s">
        <v>339</v>
      </c>
      <c r="C22" s="160">
        <v>24911.5</v>
      </c>
      <c r="D22" s="95">
        <v>45982</v>
      </c>
      <c r="E22" s="46"/>
    </row>
    <row r="23" spans="1:14" ht="19.5" customHeight="1" x14ac:dyDescent="0.2">
      <c r="A23" s="56" t="s">
        <v>340</v>
      </c>
      <c r="B23" s="46" t="s">
        <v>341</v>
      </c>
      <c r="C23" s="160">
        <v>20000</v>
      </c>
      <c r="D23" s="95">
        <v>45978</v>
      </c>
      <c r="E23" s="46"/>
    </row>
    <row r="24" spans="1:14" ht="19.5" customHeight="1" x14ac:dyDescent="0.2">
      <c r="A24" s="56" t="s">
        <v>342</v>
      </c>
      <c r="B24" s="46" t="s">
        <v>343</v>
      </c>
      <c r="C24" s="160">
        <v>19898.599999999999</v>
      </c>
      <c r="D24" s="95">
        <v>45967</v>
      </c>
      <c r="E24" s="46"/>
    </row>
    <row r="25" spans="1:14" ht="19.5" customHeight="1" x14ac:dyDescent="0.2">
      <c r="A25" s="56" t="s">
        <v>344</v>
      </c>
      <c r="B25" s="46" t="s">
        <v>345</v>
      </c>
      <c r="C25" s="93">
        <v>19800</v>
      </c>
      <c r="D25" s="95">
        <v>45980</v>
      </c>
      <c r="E25" s="46"/>
    </row>
    <row r="26" spans="1:14" ht="19.5" customHeight="1" x14ac:dyDescent="0.2">
      <c r="A26" s="56" t="s">
        <v>175</v>
      </c>
      <c r="B26" s="46" t="s">
        <v>330</v>
      </c>
      <c r="C26" s="93">
        <v>18795.03</v>
      </c>
      <c r="D26" s="95">
        <v>45967</v>
      </c>
      <c r="E26" s="46"/>
    </row>
    <row r="27" spans="1:14" ht="19.5" customHeight="1" x14ac:dyDescent="0.2">
      <c r="A27" s="56" t="s">
        <v>344</v>
      </c>
      <c r="B27" s="46" t="s">
        <v>346</v>
      </c>
      <c r="C27" s="93">
        <v>17350</v>
      </c>
      <c r="D27" s="95">
        <v>45986</v>
      </c>
      <c r="E27" s="46"/>
    </row>
    <row r="28" spans="1:14" ht="19.5" customHeight="1" x14ac:dyDescent="0.2">
      <c r="A28" s="56" t="s">
        <v>347</v>
      </c>
      <c r="B28" s="46" t="s">
        <v>348</v>
      </c>
      <c r="C28" s="93">
        <v>17202.41</v>
      </c>
      <c r="D28" s="95">
        <v>45978</v>
      </c>
      <c r="E28" s="46"/>
    </row>
    <row r="29" spans="1:14" ht="19.5" customHeight="1" x14ac:dyDescent="0.2">
      <c r="A29" s="56" t="s">
        <v>147</v>
      </c>
      <c r="B29" s="46" t="s">
        <v>349</v>
      </c>
      <c r="C29" s="93">
        <v>15828.54</v>
      </c>
      <c r="D29" s="95">
        <v>45978</v>
      </c>
      <c r="E29" s="46"/>
    </row>
    <row r="30" spans="1:14" ht="19.5" customHeight="1" x14ac:dyDescent="0.2">
      <c r="A30" s="56" t="s">
        <v>350</v>
      </c>
      <c r="B30" s="46" t="s">
        <v>229</v>
      </c>
      <c r="C30" s="93">
        <v>14188.22</v>
      </c>
      <c r="D30" s="95">
        <v>45971</v>
      </c>
      <c r="E30" s="46"/>
    </row>
    <row r="31" spans="1:14" ht="19.5" customHeight="1" x14ac:dyDescent="0.2">
      <c r="A31" s="56" t="s">
        <v>224</v>
      </c>
      <c r="B31" s="46" t="s">
        <v>758</v>
      </c>
      <c r="C31" s="93">
        <v>14087.72</v>
      </c>
      <c r="D31" s="95">
        <v>45978</v>
      </c>
      <c r="E31" s="46"/>
    </row>
    <row r="32" spans="1:14" ht="19.5" customHeight="1" x14ac:dyDescent="0.2">
      <c r="A32" s="56" t="s">
        <v>178</v>
      </c>
      <c r="B32" s="46" t="s">
        <v>227</v>
      </c>
      <c r="C32" s="93">
        <v>13790</v>
      </c>
      <c r="D32" s="95">
        <v>45978</v>
      </c>
      <c r="E32" s="46"/>
    </row>
    <row r="33" spans="1:5" ht="19.5" customHeight="1" x14ac:dyDescent="0.2">
      <c r="A33" s="56" t="s">
        <v>177</v>
      </c>
      <c r="B33" s="46" t="s">
        <v>248</v>
      </c>
      <c r="C33" s="93">
        <v>13612.63</v>
      </c>
      <c r="D33" s="95">
        <v>45974</v>
      </c>
      <c r="E33" s="46"/>
    </row>
    <row r="34" spans="1:5" ht="19.5" customHeight="1" x14ac:dyDescent="0.2">
      <c r="A34" s="56" t="s">
        <v>351</v>
      </c>
      <c r="B34" s="46" t="s">
        <v>352</v>
      </c>
      <c r="C34" s="93">
        <v>13500</v>
      </c>
      <c r="D34" s="95">
        <v>45966</v>
      </c>
      <c r="E34" s="46"/>
    </row>
    <row r="35" spans="1:5" ht="19.5" customHeight="1" x14ac:dyDescent="0.2">
      <c r="A35" s="56" t="s">
        <v>353</v>
      </c>
      <c r="B35" s="46" t="s">
        <v>354</v>
      </c>
      <c r="C35" s="93">
        <v>13500</v>
      </c>
      <c r="D35" s="95">
        <v>45978</v>
      </c>
      <c r="E35" s="46"/>
    </row>
    <row r="36" spans="1:5" ht="19.5" customHeight="1" x14ac:dyDescent="0.2">
      <c r="A36" s="56" t="s">
        <v>145</v>
      </c>
      <c r="B36" s="175" t="s">
        <v>355</v>
      </c>
      <c r="C36" s="93">
        <v>13356.42</v>
      </c>
      <c r="D36" s="95">
        <v>45978</v>
      </c>
      <c r="E36" s="46"/>
    </row>
    <row r="37" spans="1:5" ht="19.5" customHeight="1" x14ac:dyDescent="0.2">
      <c r="A37" s="56" t="s">
        <v>356</v>
      </c>
      <c r="B37" s="46" t="s">
        <v>357</v>
      </c>
      <c r="C37" s="93">
        <v>12428</v>
      </c>
      <c r="D37" s="95">
        <v>45964</v>
      </c>
      <c r="E37" s="46"/>
    </row>
    <row r="38" spans="1:5" ht="19.5" customHeight="1" x14ac:dyDescent="0.2">
      <c r="A38" s="56" t="s">
        <v>358</v>
      </c>
      <c r="B38" s="46" t="s">
        <v>359</v>
      </c>
      <c r="C38" s="93">
        <v>12181</v>
      </c>
      <c r="D38" s="95">
        <v>45967</v>
      </c>
      <c r="E38" s="46"/>
    </row>
    <row r="39" spans="1:5" ht="19.5" customHeight="1" x14ac:dyDescent="0.2">
      <c r="A39" s="56" t="s">
        <v>131</v>
      </c>
      <c r="B39" s="46" t="s">
        <v>257</v>
      </c>
      <c r="C39" s="93">
        <v>11194.93</v>
      </c>
      <c r="D39" s="95">
        <v>45981</v>
      </c>
      <c r="E39" s="46"/>
    </row>
    <row r="40" spans="1:5" ht="19.5" customHeight="1" x14ac:dyDescent="0.2">
      <c r="A40" s="56" t="s">
        <v>164</v>
      </c>
      <c r="B40" s="46" t="s">
        <v>360</v>
      </c>
      <c r="C40" s="93">
        <v>11028.8</v>
      </c>
      <c r="D40" s="95">
        <v>45978</v>
      </c>
      <c r="E40" s="46"/>
    </row>
    <row r="41" spans="1:5" ht="19.5" customHeight="1" x14ac:dyDescent="0.2">
      <c r="A41" s="56" t="s">
        <v>361</v>
      </c>
      <c r="B41" s="46" t="s">
        <v>362</v>
      </c>
      <c r="C41" s="93">
        <v>10312.76</v>
      </c>
      <c r="D41" s="95">
        <v>45981</v>
      </c>
      <c r="E41" s="46"/>
    </row>
    <row r="42" spans="1:5" ht="19.5" customHeight="1" x14ac:dyDescent="0.2">
      <c r="A42" s="56" t="s">
        <v>363</v>
      </c>
      <c r="B42" s="46" t="s">
        <v>364</v>
      </c>
      <c r="C42" s="93">
        <v>10230</v>
      </c>
      <c r="D42" s="95">
        <v>45978</v>
      </c>
      <c r="E42" s="46"/>
    </row>
    <row r="43" spans="1:5" ht="19.5" customHeight="1" x14ac:dyDescent="0.2">
      <c r="A43" s="56" t="s">
        <v>147</v>
      </c>
      <c r="B43" s="46" t="s">
        <v>258</v>
      </c>
      <c r="C43" s="93">
        <v>9976.16</v>
      </c>
      <c r="D43" s="95">
        <v>45978</v>
      </c>
      <c r="E43" s="46"/>
    </row>
    <row r="44" spans="1:5" ht="19.5" customHeight="1" x14ac:dyDescent="0.2">
      <c r="A44" s="56" t="s">
        <v>365</v>
      </c>
      <c r="B44" s="46" t="s">
        <v>366</v>
      </c>
      <c r="C44" s="93">
        <v>9344.59</v>
      </c>
      <c r="D44" s="95">
        <v>45971</v>
      </c>
      <c r="E44" s="46"/>
    </row>
    <row r="45" spans="1:5" ht="19.5" customHeight="1" x14ac:dyDescent="0.2">
      <c r="A45" s="56" t="s">
        <v>226</v>
      </c>
      <c r="B45" s="46" t="s">
        <v>367</v>
      </c>
      <c r="C45" s="93">
        <v>8381.4599999999991</v>
      </c>
      <c r="D45" s="95">
        <v>45968</v>
      </c>
      <c r="E45" s="46"/>
    </row>
    <row r="46" spans="1:5" ht="19.5" customHeight="1" x14ac:dyDescent="0.2">
      <c r="A46" s="56" t="s">
        <v>145</v>
      </c>
      <c r="B46" s="46" t="s">
        <v>218</v>
      </c>
      <c r="C46" s="93">
        <v>8201.89</v>
      </c>
      <c r="D46" s="95">
        <v>45974</v>
      </c>
      <c r="E46" s="46"/>
    </row>
    <row r="47" spans="1:5" ht="19.5" customHeight="1" x14ac:dyDescent="0.2">
      <c r="A47" s="56" t="s">
        <v>368</v>
      </c>
      <c r="B47" s="46" t="s">
        <v>369</v>
      </c>
      <c r="C47" s="93">
        <v>7950</v>
      </c>
      <c r="D47" s="95">
        <v>45964</v>
      </c>
      <c r="E47" s="46"/>
    </row>
    <row r="48" spans="1:5" ht="19.5" customHeight="1" x14ac:dyDescent="0.2">
      <c r="A48" s="56" t="s">
        <v>370</v>
      </c>
      <c r="B48" s="46" t="s">
        <v>371</v>
      </c>
      <c r="C48" s="93">
        <v>7044</v>
      </c>
      <c r="D48" s="95">
        <v>45979</v>
      </c>
      <c r="E48" s="46"/>
    </row>
    <row r="49" spans="1:5" ht="19.5" customHeight="1" x14ac:dyDescent="0.2">
      <c r="A49" s="56" t="s">
        <v>131</v>
      </c>
      <c r="B49" s="46" t="s">
        <v>330</v>
      </c>
      <c r="C49" s="93">
        <v>6633.46</v>
      </c>
      <c r="D49" s="95">
        <v>45981</v>
      </c>
      <c r="E49" s="46"/>
    </row>
    <row r="50" spans="1:5" ht="19.5" customHeight="1" x14ac:dyDescent="0.2">
      <c r="A50" s="56" t="s">
        <v>372</v>
      </c>
      <c r="B50" s="46" t="s">
        <v>373</v>
      </c>
      <c r="C50" s="93">
        <v>6600</v>
      </c>
      <c r="D50" s="95">
        <v>45978</v>
      </c>
      <c r="E50" s="46"/>
    </row>
    <row r="51" spans="1:5" ht="19.5" customHeight="1" x14ac:dyDescent="0.2">
      <c r="A51" s="56" t="s">
        <v>113</v>
      </c>
      <c r="B51" s="46" t="s">
        <v>223</v>
      </c>
      <c r="C51" s="93">
        <v>6500</v>
      </c>
      <c r="D51" s="95">
        <v>45964</v>
      </c>
      <c r="E51" s="46"/>
    </row>
    <row r="52" spans="1:5" ht="19.5" customHeight="1" x14ac:dyDescent="0.2">
      <c r="A52" s="56" t="s">
        <v>146</v>
      </c>
      <c r="B52" s="46" t="s">
        <v>374</v>
      </c>
      <c r="C52" s="93">
        <v>6457.5</v>
      </c>
      <c r="D52" s="95">
        <v>45980</v>
      </c>
      <c r="E52" s="46"/>
    </row>
    <row r="53" spans="1:5" ht="19.5" customHeight="1" x14ac:dyDescent="0.2">
      <c r="A53" s="56" t="s">
        <v>222</v>
      </c>
      <c r="B53" s="46" t="s">
        <v>223</v>
      </c>
      <c r="C53" s="93">
        <v>6400</v>
      </c>
      <c r="D53" s="95">
        <v>45979</v>
      </c>
      <c r="E53" s="46"/>
    </row>
    <row r="54" spans="1:5" ht="19.5" customHeight="1" x14ac:dyDescent="0.2">
      <c r="A54" s="56" t="s">
        <v>181</v>
      </c>
      <c r="B54" s="46" t="s">
        <v>375</v>
      </c>
      <c r="C54" s="93">
        <v>6263.27</v>
      </c>
      <c r="D54" s="95">
        <v>45979</v>
      </c>
      <c r="E54" s="46"/>
    </row>
    <row r="55" spans="1:5" ht="19.5" customHeight="1" x14ac:dyDescent="0.2">
      <c r="A55" s="56" t="s">
        <v>209</v>
      </c>
      <c r="B55" s="46" t="s">
        <v>376</v>
      </c>
      <c r="C55" s="93">
        <v>6179.4</v>
      </c>
      <c r="D55" s="95">
        <v>45978</v>
      </c>
      <c r="E55" s="46"/>
    </row>
    <row r="56" spans="1:5" ht="19.5" customHeight="1" x14ac:dyDescent="0.2">
      <c r="A56" s="56" t="s">
        <v>188</v>
      </c>
      <c r="B56" s="46" t="s">
        <v>174</v>
      </c>
      <c r="C56" s="93">
        <v>5900</v>
      </c>
      <c r="D56" s="95">
        <v>45972</v>
      </c>
      <c r="E56" s="46"/>
    </row>
    <row r="57" spans="1:5" ht="19.5" customHeight="1" x14ac:dyDescent="0.2">
      <c r="A57" s="56" t="s">
        <v>234</v>
      </c>
      <c r="B57" s="46" t="s">
        <v>377</v>
      </c>
      <c r="C57" s="93">
        <v>5838.4</v>
      </c>
      <c r="D57" s="95">
        <v>45968</v>
      </c>
      <c r="E57" s="46"/>
    </row>
    <row r="58" spans="1:5" ht="19.5" customHeight="1" x14ac:dyDescent="0.2">
      <c r="A58" s="56" t="s">
        <v>113</v>
      </c>
      <c r="B58" s="46" t="s">
        <v>223</v>
      </c>
      <c r="C58" s="93">
        <v>5765</v>
      </c>
      <c r="D58" s="95">
        <v>45974</v>
      </c>
      <c r="E58" s="46"/>
    </row>
    <row r="59" spans="1:5" ht="19.5" customHeight="1" x14ac:dyDescent="0.2">
      <c r="A59" s="56" t="s">
        <v>120</v>
      </c>
      <c r="B59" s="46" t="s">
        <v>378</v>
      </c>
      <c r="C59" s="93">
        <v>5701.3</v>
      </c>
      <c r="D59" s="95">
        <v>45982</v>
      </c>
      <c r="E59" s="46"/>
    </row>
    <row r="60" spans="1:5" ht="19.5" customHeight="1" x14ac:dyDescent="0.2">
      <c r="A60" s="56" t="s">
        <v>145</v>
      </c>
      <c r="B60" s="46" t="s">
        <v>218</v>
      </c>
      <c r="C60" s="93">
        <v>5646.33</v>
      </c>
      <c r="D60" s="95">
        <v>45980</v>
      </c>
      <c r="E60" s="46"/>
    </row>
    <row r="61" spans="1:5" ht="19.5" customHeight="1" x14ac:dyDescent="0.2">
      <c r="A61" s="56" t="s">
        <v>145</v>
      </c>
      <c r="B61" s="46" t="s">
        <v>221</v>
      </c>
      <c r="C61" s="93">
        <v>5489.41</v>
      </c>
      <c r="D61" s="95">
        <v>45966</v>
      </c>
      <c r="E61" s="46"/>
    </row>
    <row r="62" spans="1:5" ht="19.5" customHeight="1" x14ac:dyDescent="0.2">
      <c r="A62" s="56" t="s">
        <v>178</v>
      </c>
      <c r="B62" s="46" t="s">
        <v>227</v>
      </c>
      <c r="C62" s="93">
        <v>5473</v>
      </c>
      <c r="D62" s="95">
        <v>45986</v>
      </c>
      <c r="E62" s="46"/>
    </row>
    <row r="63" spans="1:5" ht="19.5" customHeight="1" x14ac:dyDescent="0.2">
      <c r="A63" s="56" t="s">
        <v>228</v>
      </c>
      <c r="B63" s="46" t="s">
        <v>379</v>
      </c>
      <c r="C63" s="93">
        <v>5239.5600000000004</v>
      </c>
      <c r="D63" s="95">
        <v>45968</v>
      </c>
      <c r="E63" s="46"/>
    </row>
    <row r="64" spans="1:5" ht="19.5" customHeight="1" x14ac:dyDescent="0.2">
      <c r="A64" s="56" t="s">
        <v>233</v>
      </c>
      <c r="B64" s="46" t="s">
        <v>331</v>
      </c>
      <c r="C64" s="93">
        <v>5154.41</v>
      </c>
      <c r="D64" s="95">
        <v>45978</v>
      </c>
      <c r="E64" s="46"/>
    </row>
    <row r="65" spans="1:5" ht="19.5" customHeight="1" x14ac:dyDescent="0.2">
      <c r="A65" s="56" t="s">
        <v>380</v>
      </c>
      <c r="B65" s="46" t="s">
        <v>381</v>
      </c>
      <c r="C65" s="93">
        <v>5125.5</v>
      </c>
      <c r="D65" s="95">
        <v>45968</v>
      </c>
      <c r="E65" s="46"/>
    </row>
    <row r="66" spans="1:5" ht="19.5" customHeight="1" x14ac:dyDescent="0.2">
      <c r="A66" s="56" t="s">
        <v>122</v>
      </c>
      <c r="B66" s="46" t="s">
        <v>382</v>
      </c>
      <c r="C66" s="93">
        <v>5018.5200000000004</v>
      </c>
      <c r="D66" s="95">
        <v>45979</v>
      </c>
      <c r="E66" s="46"/>
    </row>
    <row r="67" spans="1:5" ht="19.5" customHeight="1" x14ac:dyDescent="0.2">
      <c r="A67" s="56" t="s">
        <v>383</v>
      </c>
      <c r="B67" s="46" t="s">
        <v>384</v>
      </c>
      <c r="C67" s="93">
        <v>5000</v>
      </c>
      <c r="D67" s="95">
        <v>45978</v>
      </c>
      <c r="E67" s="46"/>
    </row>
    <row r="68" spans="1:5" ht="19.5" customHeight="1" x14ac:dyDescent="0.2">
      <c r="A68" s="56" t="s">
        <v>138</v>
      </c>
      <c r="B68" s="46" t="s">
        <v>385</v>
      </c>
      <c r="C68" s="93">
        <v>4900.1400000000003</v>
      </c>
      <c r="D68" s="95">
        <v>45978</v>
      </c>
      <c r="E68" s="46"/>
    </row>
    <row r="69" spans="1:5" ht="19.5" customHeight="1" x14ac:dyDescent="0.2">
      <c r="A69" s="56" t="s">
        <v>386</v>
      </c>
      <c r="B69" s="46" t="s">
        <v>375</v>
      </c>
      <c r="C69" s="93">
        <v>4811.59</v>
      </c>
      <c r="D69" s="95">
        <v>45978</v>
      </c>
      <c r="E69" s="46"/>
    </row>
    <row r="70" spans="1:5" ht="19.5" customHeight="1" x14ac:dyDescent="0.2">
      <c r="A70" s="56" t="s">
        <v>188</v>
      </c>
      <c r="B70" s="46" t="s">
        <v>387</v>
      </c>
      <c r="C70" s="93">
        <v>4800</v>
      </c>
      <c r="D70" s="95">
        <v>45985</v>
      </c>
      <c r="E70" s="46"/>
    </row>
    <row r="71" spans="1:5" ht="19.5" customHeight="1" x14ac:dyDescent="0.2">
      <c r="A71" s="56" t="s">
        <v>388</v>
      </c>
      <c r="B71" s="46" t="s">
        <v>389</v>
      </c>
      <c r="C71" s="93">
        <v>4773.7</v>
      </c>
      <c r="D71" s="95">
        <v>45964</v>
      </c>
      <c r="E71" s="46"/>
    </row>
    <row r="72" spans="1:5" ht="19.5" customHeight="1" x14ac:dyDescent="0.2">
      <c r="A72" s="56" t="s">
        <v>79</v>
      </c>
      <c r="B72" s="46" t="s">
        <v>390</v>
      </c>
      <c r="C72" s="93">
        <v>4691.4399999999996</v>
      </c>
      <c r="D72" s="95">
        <v>45967</v>
      </c>
      <c r="E72" s="46"/>
    </row>
    <row r="73" spans="1:5" ht="19.5" customHeight="1" x14ac:dyDescent="0.2">
      <c r="A73" s="56" t="s">
        <v>391</v>
      </c>
      <c r="B73" s="46" t="s">
        <v>392</v>
      </c>
      <c r="C73" s="93">
        <v>4625</v>
      </c>
      <c r="D73" s="95">
        <v>45972</v>
      </c>
      <c r="E73" s="46"/>
    </row>
    <row r="74" spans="1:5" ht="19.5" customHeight="1" x14ac:dyDescent="0.2">
      <c r="A74" s="56" t="s">
        <v>393</v>
      </c>
      <c r="B74" s="46" t="s">
        <v>394</v>
      </c>
      <c r="C74" s="93">
        <v>4570</v>
      </c>
      <c r="D74" s="95">
        <v>45978</v>
      </c>
      <c r="E74" s="46"/>
    </row>
    <row r="75" spans="1:5" ht="19.5" customHeight="1" x14ac:dyDescent="0.2">
      <c r="A75" s="56" t="s">
        <v>395</v>
      </c>
      <c r="B75" s="46" t="s">
        <v>396</v>
      </c>
      <c r="C75" s="93">
        <v>4400</v>
      </c>
      <c r="D75" s="95">
        <v>45967</v>
      </c>
      <c r="E75" s="46"/>
    </row>
    <row r="76" spans="1:5" ht="19.5" customHeight="1" x14ac:dyDescent="0.2">
      <c r="A76" s="56" t="s">
        <v>238</v>
      </c>
      <c r="B76" s="46" t="s">
        <v>345</v>
      </c>
      <c r="C76" s="93">
        <v>4400</v>
      </c>
      <c r="D76" s="95">
        <v>45978</v>
      </c>
      <c r="E76" s="46"/>
    </row>
    <row r="77" spans="1:5" ht="19.5" customHeight="1" x14ac:dyDescent="0.2">
      <c r="A77" s="56" t="s">
        <v>233</v>
      </c>
      <c r="B77" s="46" t="s">
        <v>248</v>
      </c>
      <c r="C77" s="93">
        <v>4078.04</v>
      </c>
      <c r="D77" s="95">
        <v>45965</v>
      </c>
      <c r="E77" s="46"/>
    </row>
    <row r="78" spans="1:5" ht="19.5" customHeight="1" x14ac:dyDescent="0.2">
      <c r="A78" s="56" t="s">
        <v>180</v>
      </c>
      <c r="B78" s="46" t="s">
        <v>397</v>
      </c>
      <c r="C78" s="93">
        <v>4037.3</v>
      </c>
      <c r="D78" s="95">
        <v>45978</v>
      </c>
      <c r="E78" s="46"/>
    </row>
    <row r="79" spans="1:5" ht="19.5" customHeight="1" x14ac:dyDescent="0.2">
      <c r="A79" s="56" t="s">
        <v>398</v>
      </c>
      <c r="B79" s="46" t="s">
        <v>399</v>
      </c>
      <c r="C79" s="93">
        <v>3977.05</v>
      </c>
      <c r="D79" s="95">
        <v>45971</v>
      </c>
      <c r="E79" s="46"/>
    </row>
    <row r="80" spans="1:5" ht="19.5" customHeight="1" x14ac:dyDescent="0.2">
      <c r="A80" s="56" t="s">
        <v>398</v>
      </c>
      <c r="B80" s="46" t="s">
        <v>322</v>
      </c>
      <c r="C80" s="93">
        <v>3977.05</v>
      </c>
      <c r="D80" s="95">
        <v>45979</v>
      </c>
      <c r="E80" s="46"/>
    </row>
    <row r="81" spans="1:5" ht="19.5" customHeight="1" x14ac:dyDescent="0.2">
      <c r="A81" s="56" t="s">
        <v>78</v>
      </c>
      <c r="B81" s="46" t="s">
        <v>400</v>
      </c>
      <c r="C81" s="93">
        <v>3958.43</v>
      </c>
      <c r="D81" s="95">
        <v>45967</v>
      </c>
      <c r="E81" s="46"/>
    </row>
    <row r="82" spans="1:5" ht="19.5" customHeight="1" x14ac:dyDescent="0.2">
      <c r="A82" s="56" t="s">
        <v>401</v>
      </c>
      <c r="B82" s="46" t="s">
        <v>402</v>
      </c>
      <c r="C82" s="93">
        <v>3850</v>
      </c>
      <c r="D82" s="95">
        <v>45978</v>
      </c>
      <c r="E82" s="46"/>
    </row>
    <row r="83" spans="1:5" ht="19.5" customHeight="1" x14ac:dyDescent="0.2">
      <c r="A83" s="56" t="s">
        <v>403</v>
      </c>
      <c r="B83" s="46" t="s">
        <v>404</v>
      </c>
      <c r="C83" s="93">
        <v>3848</v>
      </c>
      <c r="D83" s="95">
        <v>45973</v>
      </c>
      <c r="E83" s="46"/>
    </row>
    <row r="84" spans="1:5" ht="19.5" customHeight="1" x14ac:dyDescent="0.2">
      <c r="A84" s="56" t="s">
        <v>130</v>
      </c>
      <c r="B84" s="46" t="s">
        <v>221</v>
      </c>
      <c r="C84" s="93">
        <v>3846.12</v>
      </c>
      <c r="D84" s="95">
        <v>45966</v>
      </c>
      <c r="E84" s="46"/>
    </row>
    <row r="85" spans="1:5" ht="19.5" customHeight="1" x14ac:dyDescent="0.2">
      <c r="A85" s="56" t="s">
        <v>138</v>
      </c>
      <c r="B85" s="46" t="s">
        <v>220</v>
      </c>
      <c r="C85" s="93">
        <v>3803.74</v>
      </c>
      <c r="D85" s="95">
        <v>45979</v>
      </c>
      <c r="E85" s="46"/>
    </row>
    <row r="86" spans="1:5" ht="19.5" customHeight="1" x14ac:dyDescent="0.2">
      <c r="A86" s="56" t="s">
        <v>178</v>
      </c>
      <c r="B86" s="46" t="s">
        <v>405</v>
      </c>
      <c r="C86" s="93">
        <v>3790</v>
      </c>
      <c r="D86" s="95">
        <v>45966</v>
      </c>
      <c r="E86" s="46"/>
    </row>
    <row r="87" spans="1:5" ht="19.5" customHeight="1" x14ac:dyDescent="0.2">
      <c r="A87" s="56" t="s">
        <v>153</v>
      </c>
      <c r="B87" s="46" t="s">
        <v>225</v>
      </c>
      <c r="C87" s="93">
        <v>3675</v>
      </c>
      <c r="D87" s="95">
        <v>45972</v>
      </c>
      <c r="E87" s="46"/>
    </row>
    <row r="88" spans="1:5" ht="19.5" customHeight="1" x14ac:dyDescent="0.2">
      <c r="A88" s="56" t="s">
        <v>138</v>
      </c>
      <c r="B88" s="46" t="s">
        <v>220</v>
      </c>
      <c r="C88" s="93">
        <v>3662.8</v>
      </c>
      <c r="D88" s="95">
        <v>45986</v>
      </c>
      <c r="E88" s="46"/>
    </row>
    <row r="89" spans="1:5" ht="19.5" customHeight="1" x14ac:dyDescent="0.2">
      <c r="A89" s="56" t="s">
        <v>406</v>
      </c>
      <c r="B89" s="46" t="s">
        <v>407</v>
      </c>
      <c r="C89" s="93">
        <v>3500</v>
      </c>
      <c r="D89" s="95">
        <v>45964</v>
      </c>
      <c r="E89" s="46"/>
    </row>
    <row r="90" spans="1:5" ht="19.5" customHeight="1" x14ac:dyDescent="0.2">
      <c r="A90" s="56" t="s">
        <v>408</v>
      </c>
      <c r="B90" s="46" t="s">
        <v>409</v>
      </c>
      <c r="C90" s="93">
        <v>3500</v>
      </c>
      <c r="D90" s="95">
        <v>45972</v>
      </c>
      <c r="E90" s="46"/>
    </row>
    <row r="91" spans="1:5" ht="19.5" customHeight="1" x14ac:dyDescent="0.2">
      <c r="A91" s="56" t="s">
        <v>191</v>
      </c>
      <c r="B91" s="46" t="s">
        <v>254</v>
      </c>
      <c r="C91" s="93">
        <v>3496.26</v>
      </c>
      <c r="D91" s="95">
        <v>45971</v>
      </c>
      <c r="E91" s="46"/>
    </row>
    <row r="92" spans="1:5" ht="19.5" customHeight="1" x14ac:dyDescent="0.2">
      <c r="A92" s="56" t="s">
        <v>410</v>
      </c>
      <c r="B92" s="46" t="s">
        <v>411</v>
      </c>
      <c r="C92" s="93">
        <v>3160</v>
      </c>
      <c r="D92" s="95">
        <v>45985</v>
      </c>
      <c r="E92" s="46"/>
    </row>
    <row r="93" spans="1:5" ht="19.5" customHeight="1" x14ac:dyDescent="0.2">
      <c r="A93" s="56" t="s">
        <v>127</v>
      </c>
      <c r="B93" s="46" t="s">
        <v>412</v>
      </c>
      <c r="C93" s="93">
        <v>3062.5</v>
      </c>
      <c r="D93" s="95">
        <v>45974</v>
      </c>
      <c r="E93" s="46"/>
    </row>
    <row r="94" spans="1:5" ht="19.5" customHeight="1" x14ac:dyDescent="0.2">
      <c r="A94" s="56" t="s">
        <v>413</v>
      </c>
      <c r="B94" s="46" t="s">
        <v>384</v>
      </c>
      <c r="C94" s="93">
        <v>3000</v>
      </c>
      <c r="D94" s="95">
        <v>45978</v>
      </c>
      <c r="E94" s="46"/>
    </row>
    <row r="95" spans="1:5" ht="19.5" customHeight="1" x14ac:dyDescent="0.2">
      <c r="A95" s="56" t="s">
        <v>414</v>
      </c>
      <c r="B95" s="46" t="s">
        <v>415</v>
      </c>
      <c r="C95" s="93">
        <v>3000</v>
      </c>
      <c r="D95" s="95">
        <v>45980</v>
      </c>
      <c r="E95" s="46"/>
    </row>
    <row r="96" spans="1:5" ht="19.5" customHeight="1" x14ac:dyDescent="0.2">
      <c r="A96" s="56" t="s">
        <v>140</v>
      </c>
      <c r="B96" s="46" t="s">
        <v>416</v>
      </c>
      <c r="C96" s="93">
        <v>2982</v>
      </c>
      <c r="D96" s="95">
        <v>45980</v>
      </c>
      <c r="E96" s="46"/>
    </row>
    <row r="97" spans="1:5" ht="19.5" customHeight="1" x14ac:dyDescent="0.2">
      <c r="A97" s="56" t="s">
        <v>139</v>
      </c>
      <c r="B97" s="46" t="s">
        <v>417</v>
      </c>
      <c r="C97" s="93">
        <v>2850</v>
      </c>
      <c r="D97" s="95">
        <v>45986</v>
      </c>
      <c r="E97" s="46"/>
    </row>
    <row r="98" spans="1:5" ht="19.5" customHeight="1" x14ac:dyDescent="0.2">
      <c r="A98" s="56" t="s">
        <v>87</v>
      </c>
      <c r="B98" s="46" t="s">
        <v>241</v>
      </c>
      <c r="C98" s="93">
        <v>2808.2</v>
      </c>
      <c r="D98" s="95">
        <v>45972</v>
      </c>
      <c r="E98" s="46"/>
    </row>
    <row r="99" spans="1:5" ht="19.5" customHeight="1" x14ac:dyDescent="0.2">
      <c r="A99" s="56" t="s">
        <v>147</v>
      </c>
      <c r="B99" s="46" t="s">
        <v>258</v>
      </c>
      <c r="C99" s="93">
        <v>2800.97</v>
      </c>
      <c r="D99" s="95">
        <v>45966</v>
      </c>
      <c r="E99" s="46"/>
    </row>
    <row r="100" spans="1:5" ht="19.5" customHeight="1" x14ac:dyDescent="0.2">
      <c r="A100" s="56" t="s">
        <v>82</v>
      </c>
      <c r="B100" s="46" t="s">
        <v>418</v>
      </c>
      <c r="C100" s="93">
        <v>2772.7</v>
      </c>
      <c r="D100" s="95">
        <v>45978</v>
      </c>
      <c r="E100" s="46"/>
    </row>
    <row r="101" spans="1:5" ht="19.5" customHeight="1" x14ac:dyDescent="0.2">
      <c r="A101" s="56" t="s">
        <v>419</v>
      </c>
      <c r="B101" s="46" t="s">
        <v>420</v>
      </c>
      <c r="C101" s="93">
        <v>2650</v>
      </c>
      <c r="D101" s="95">
        <v>45980</v>
      </c>
      <c r="E101" s="46"/>
    </row>
    <row r="102" spans="1:5" ht="19.5" customHeight="1" x14ac:dyDescent="0.2">
      <c r="A102" s="56" t="s">
        <v>240</v>
      </c>
      <c r="B102" s="46" t="s">
        <v>421</v>
      </c>
      <c r="C102" s="93">
        <v>2645</v>
      </c>
      <c r="D102" s="95">
        <v>45980</v>
      </c>
      <c r="E102" s="46"/>
    </row>
    <row r="103" spans="1:5" ht="19.5" customHeight="1" x14ac:dyDescent="0.2">
      <c r="A103" s="56" t="s">
        <v>422</v>
      </c>
      <c r="B103" s="46" t="s">
        <v>423</v>
      </c>
      <c r="C103" s="93">
        <v>2635</v>
      </c>
      <c r="D103" s="95">
        <v>45979</v>
      </c>
      <c r="E103" s="46"/>
    </row>
    <row r="104" spans="1:5" ht="19.5" customHeight="1" x14ac:dyDescent="0.2">
      <c r="A104" s="56" t="s">
        <v>194</v>
      </c>
      <c r="B104" s="46" t="s">
        <v>424</v>
      </c>
      <c r="C104" s="93">
        <v>2595</v>
      </c>
      <c r="D104" s="95">
        <v>45981</v>
      </c>
      <c r="E104" s="46"/>
    </row>
    <row r="105" spans="1:5" ht="19.5" customHeight="1" x14ac:dyDescent="0.2">
      <c r="A105" s="56" t="s">
        <v>425</v>
      </c>
      <c r="B105" s="46" t="s">
        <v>210</v>
      </c>
      <c r="C105" s="93">
        <v>2577.36</v>
      </c>
      <c r="D105" s="95">
        <v>45980</v>
      </c>
      <c r="E105" s="46"/>
    </row>
    <row r="106" spans="1:5" ht="19.5" customHeight="1" x14ac:dyDescent="0.2">
      <c r="A106" s="56" t="s">
        <v>233</v>
      </c>
      <c r="B106" s="46" t="s">
        <v>426</v>
      </c>
      <c r="C106" s="93">
        <v>2514.21</v>
      </c>
      <c r="D106" s="95">
        <v>45981</v>
      </c>
      <c r="E106" s="46"/>
    </row>
    <row r="107" spans="1:5" ht="19.5" customHeight="1" x14ac:dyDescent="0.2">
      <c r="A107" s="56" t="s">
        <v>184</v>
      </c>
      <c r="B107" s="46" t="s">
        <v>427</v>
      </c>
      <c r="C107" s="93">
        <v>2500</v>
      </c>
      <c r="D107" s="95">
        <v>45978</v>
      </c>
      <c r="E107" s="46"/>
    </row>
    <row r="108" spans="1:5" ht="19.5" customHeight="1" x14ac:dyDescent="0.2">
      <c r="A108" s="56" t="s">
        <v>428</v>
      </c>
      <c r="B108" s="46" t="s">
        <v>429</v>
      </c>
      <c r="C108" s="93">
        <v>2500</v>
      </c>
      <c r="D108" s="95">
        <v>45981</v>
      </c>
      <c r="E108" s="46"/>
    </row>
    <row r="109" spans="1:5" ht="19.5" customHeight="1" x14ac:dyDescent="0.2">
      <c r="A109" s="56" t="s">
        <v>430</v>
      </c>
      <c r="B109" s="46" t="s">
        <v>431</v>
      </c>
      <c r="C109" s="93">
        <v>2499.6999999999998</v>
      </c>
      <c r="D109" s="95">
        <v>45986</v>
      </c>
      <c r="E109" s="46"/>
    </row>
    <row r="110" spans="1:5" ht="19.5" customHeight="1" x14ac:dyDescent="0.2">
      <c r="A110" s="56" t="s">
        <v>130</v>
      </c>
      <c r="B110" s="46" t="s">
        <v>221</v>
      </c>
      <c r="C110" s="93">
        <v>2480.9499999999998</v>
      </c>
      <c r="D110" s="95">
        <v>45978</v>
      </c>
      <c r="E110" s="46"/>
    </row>
    <row r="111" spans="1:5" ht="19.5" customHeight="1" x14ac:dyDescent="0.2">
      <c r="A111" s="56" t="s">
        <v>130</v>
      </c>
      <c r="B111" s="46" t="s">
        <v>218</v>
      </c>
      <c r="C111" s="93">
        <v>2457.7199999999998</v>
      </c>
      <c r="D111" s="95">
        <v>45979</v>
      </c>
      <c r="E111" s="46"/>
    </row>
    <row r="112" spans="1:5" ht="19.5" customHeight="1" x14ac:dyDescent="0.2">
      <c r="A112" s="56" t="s">
        <v>141</v>
      </c>
      <c r="B112" s="46" t="s">
        <v>221</v>
      </c>
      <c r="C112" s="93">
        <v>2355.9499999999998</v>
      </c>
      <c r="D112" s="95">
        <v>45974</v>
      </c>
      <c r="E112" s="46"/>
    </row>
    <row r="113" spans="1:5" ht="19.5" customHeight="1" x14ac:dyDescent="0.2">
      <c r="A113" s="56" t="s">
        <v>432</v>
      </c>
      <c r="B113" s="46" t="s">
        <v>433</v>
      </c>
      <c r="C113" s="93">
        <v>2355.29</v>
      </c>
      <c r="D113" s="95">
        <v>45978</v>
      </c>
      <c r="E113" s="46"/>
    </row>
    <row r="114" spans="1:5" ht="19.5" customHeight="1" x14ac:dyDescent="0.2">
      <c r="A114" s="56" t="s">
        <v>434</v>
      </c>
      <c r="B114" s="46" t="s">
        <v>435</v>
      </c>
      <c r="C114" s="93">
        <v>2326.9899999999998</v>
      </c>
      <c r="D114" s="95">
        <v>45978</v>
      </c>
      <c r="E114" s="46"/>
    </row>
    <row r="115" spans="1:5" ht="19.5" customHeight="1" x14ac:dyDescent="0.2">
      <c r="A115" s="56" t="s">
        <v>186</v>
      </c>
      <c r="B115" s="46" t="s">
        <v>436</v>
      </c>
      <c r="C115" s="93">
        <v>2290.27</v>
      </c>
      <c r="D115" s="95">
        <v>45964</v>
      </c>
      <c r="E115" s="46"/>
    </row>
    <row r="116" spans="1:5" ht="19.5" customHeight="1" x14ac:dyDescent="0.2">
      <c r="A116" s="56" t="s">
        <v>437</v>
      </c>
      <c r="B116" s="46" t="s">
        <v>331</v>
      </c>
      <c r="C116" s="93">
        <v>2275.35</v>
      </c>
      <c r="D116" s="95">
        <v>45978</v>
      </c>
      <c r="E116" s="46"/>
    </row>
    <row r="117" spans="1:5" ht="19.5" customHeight="1" x14ac:dyDescent="0.2">
      <c r="A117" s="56" t="s">
        <v>438</v>
      </c>
      <c r="B117" s="46" t="s">
        <v>439</v>
      </c>
      <c r="C117" s="93">
        <v>2269.15</v>
      </c>
      <c r="D117" s="95">
        <v>45986</v>
      </c>
      <c r="E117" s="46"/>
    </row>
    <row r="118" spans="1:5" ht="19.5" customHeight="1" x14ac:dyDescent="0.2">
      <c r="A118" s="56" t="s">
        <v>194</v>
      </c>
      <c r="B118" s="46" t="s">
        <v>440</v>
      </c>
      <c r="C118" s="93">
        <v>2229</v>
      </c>
      <c r="D118" s="95">
        <v>45981</v>
      </c>
      <c r="E118" s="46"/>
    </row>
    <row r="119" spans="1:5" ht="19.5" customHeight="1" x14ac:dyDescent="0.2">
      <c r="A119" s="56" t="s">
        <v>238</v>
      </c>
      <c r="B119" s="46" t="s">
        <v>441</v>
      </c>
      <c r="C119" s="93">
        <v>2184.0700000000002</v>
      </c>
      <c r="D119" s="95">
        <v>45966</v>
      </c>
      <c r="E119" s="46"/>
    </row>
    <row r="120" spans="1:5" ht="19.5" customHeight="1" x14ac:dyDescent="0.2">
      <c r="A120" s="56" t="s">
        <v>281</v>
      </c>
      <c r="B120" s="46" t="s">
        <v>250</v>
      </c>
      <c r="C120" s="93">
        <v>2167.89</v>
      </c>
      <c r="D120" s="95">
        <v>45973</v>
      </c>
      <c r="E120" s="46"/>
    </row>
    <row r="121" spans="1:5" ht="19.5" customHeight="1" x14ac:dyDescent="0.2">
      <c r="A121" s="56" t="s">
        <v>233</v>
      </c>
      <c r="B121" s="46" t="s">
        <v>331</v>
      </c>
      <c r="C121" s="93">
        <v>2105.21</v>
      </c>
      <c r="D121" s="95">
        <v>45978</v>
      </c>
      <c r="E121" s="46"/>
    </row>
    <row r="122" spans="1:5" ht="19.5" customHeight="1" x14ac:dyDescent="0.2">
      <c r="A122" s="56" t="s">
        <v>365</v>
      </c>
      <c r="B122" s="46" t="s">
        <v>375</v>
      </c>
      <c r="C122" s="93">
        <v>2099.2800000000002</v>
      </c>
      <c r="D122" s="95">
        <v>45978</v>
      </c>
      <c r="E122" s="46"/>
    </row>
    <row r="123" spans="1:5" ht="19.5" customHeight="1" x14ac:dyDescent="0.2">
      <c r="A123" s="56" t="s">
        <v>442</v>
      </c>
      <c r="B123" s="46" t="s">
        <v>443</v>
      </c>
      <c r="C123" s="93">
        <v>2064.09</v>
      </c>
      <c r="D123" s="95">
        <v>45985</v>
      </c>
      <c r="E123" s="46"/>
    </row>
    <row r="124" spans="1:5" ht="19.5" customHeight="1" x14ac:dyDescent="0.2">
      <c r="A124" s="56" t="s">
        <v>278</v>
      </c>
      <c r="B124" s="46" t="s">
        <v>444</v>
      </c>
      <c r="C124" s="93">
        <v>2049</v>
      </c>
      <c r="D124" s="95">
        <v>45979</v>
      </c>
      <c r="E124" s="46"/>
    </row>
    <row r="125" spans="1:5" ht="19.5" customHeight="1" x14ac:dyDescent="0.2">
      <c r="A125" s="56" t="s">
        <v>183</v>
      </c>
      <c r="B125" s="46" t="s">
        <v>445</v>
      </c>
      <c r="C125" s="93">
        <v>2000</v>
      </c>
      <c r="D125" s="95">
        <v>45972</v>
      </c>
      <c r="E125" s="46"/>
    </row>
    <row r="126" spans="1:5" ht="19.5" customHeight="1" x14ac:dyDescent="0.2">
      <c r="A126" s="56" t="s">
        <v>161</v>
      </c>
      <c r="B126" s="46" t="s">
        <v>196</v>
      </c>
      <c r="C126" s="93">
        <v>1998.29</v>
      </c>
      <c r="D126" s="95">
        <v>45982</v>
      </c>
      <c r="E126" s="46"/>
    </row>
    <row r="127" spans="1:5" ht="19.5" customHeight="1" x14ac:dyDescent="0.2">
      <c r="A127" s="56" t="s">
        <v>233</v>
      </c>
      <c r="B127" s="46" t="s">
        <v>426</v>
      </c>
      <c r="C127" s="93">
        <v>1966.48</v>
      </c>
      <c r="D127" s="95">
        <v>45985</v>
      </c>
      <c r="E127" s="46"/>
    </row>
    <row r="128" spans="1:5" ht="19.5" customHeight="1" x14ac:dyDescent="0.2">
      <c r="A128" s="56" t="s">
        <v>295</v>
      </c>
      <c r="B128" s="46" t="s">
        <v>446</v>
      </c>
      <c r="C128" s="93">
        <v>1962.5</v>
      </c>
      <c r="D128" s="95">
        <v>45978</v>
      </c>
      <c r="E128" s="46"/>
    </row>
    <row r="129" spans="1:5" ht="19.5" customHeight="1" x14ac:dyDescent="0.2">
      <c r="A129" s="56" t="s">
        <v>87</v>
      </c>
      <c r="B129" s="46" t="s">
        <v>250</v>
      </c>
      <c r="C129" s="93">
        <v>1951.14</v>
      </c>
      <c r="D129" s="95">
        <v>45964</v>
      </c>
      <c r="E129" s="46"/>
    </row>
    <row r="130" spans="1:5" ht="19.5" customHeight="1" x14ac:dyDescent="0.2">
      <c r="A130" s="56" t="s">
        <v>165</v>
      </c>
      <c r="B130" s="46" t="s">
        <v>218</v>
      </c>
      <c r="C130" s="93">
        <v>1927.78</v>
      </c>
      <c r="D130" s="95">
        <v>45964</v>
      </c>
      <c r="E130" s="46"/>
    </row>
    <row r="131" spans="1:5" ht="19.5" customHeight="1" x14ac:dyDescent="0.2">
      <c r="A131" s="56" t="s">
        <v>447</v>
      </c>
      <c r="B131" s="46" t="s">
        <v>267</v>
      </c>
      <c r="C131" s="93">
        <v>1892.91</v>
      </c>
      <c r="D131" s="95">
        <v>45980</v>
      </c>
      <c r="E131" s="46"/>
    </row>
    <row r="132" spans="1:5" ht="19.5" customHeight="1" x14ac:dyDescent="0.2">
      <c r="A132" s="56" t="s">
        <v>233</v>
      </c>
      <c r="B132" s="46" t="s">
        <v>426</v>
      </c>
      <c r="C132" s="93">
        <v>1889.54</v>
      </c>
      <c r="D132" s="95">
        <v>45964</v>
      </c>
      <c r="E132" s="46"/>
    </row>
    <row r="133" spans="1:5" ht="19.5" customHeight="1" x14ac:dyDescent="0.2">
      <c r="A133" s="56" t="s">
        <v>148</v>
      </c>
      <c r="B133" s="46" t="s">
        <v>160</v>
      </c>
      <c r="C133" s="93">
        <v>1842.5</v>
      </c>
      <c r="D133" s="95">
        <v>45978</v>
      </c>
      <c r="E133" s="46"/>
    </row>
    <row r="134" spans="1:5" ht="19.5" customHeight="1" x14ac:dyDescent="0.2">
      <c r="A134" s="56" t="s">
        <v>282</v>
      </c>
      <c r="B134" s="46" t="s">
        <v>448</v>
      </c>
      <c r="C134" s="93">
        <v>1824.84</v>
      </c>
      <c r="D134" s="95">
        <v>45978</v>
      </c>
      <c r="E134" s="46"/>
    </row>
    <row r="135" spans="1:5" ht="19.5" customHeight="1" x14ac:dyDescent="0.2">
      <c r="A135" s="56" t="s">
        <v>233</v>
      </c>
      <c r="B135" s="46" t="s">
        <v>248</v>
      </c>
      <c r="C135" s="93">
        <v>1797.78</v>
      </c>
      <c r="D135" s="95">
        <v>45967</v>
      </c>
      <c r="E135" s="46"/>
    </row>
    <row r="136" spans="1:5" ht="19.5" customHeight="1" x14ac:dyDescent="0.2">
      <c r="A136" s="56" t="s">
        <v>194</v>
      </c>
      <c r="B136" s="46" t="s">
        <v>426</v>
      </c>
      <c r="C136" s="93">
        <v>1753.32</v>
      </c>
      <c r="D136" s="95">
        <v>45985</v>
      </c>
      <c r="E136" s="46"/>
    </row>
    <row r="137" spans="1:5" ht="19.5" customHeight="1" x14ac:dyDescent="0.2">
      <c r="A137" s="56" t="s">
        <v>449</v>
      </c>
      <c r="B137" s="46" t="s">
        <v>248</v>
      </c>
      <c r="C137" s="93">
        <v>1710.77</v>
      </c>
      <c r="D137" s="95">
        <v>45974</v>
      </c>
      <c r="E137" s="46"/>
    </row>
    <row r="138" spans="1:5" ht="19.5" customHeight="1" x14ac:dyDescent="0.2">
      <c r="A138" s="56" t="s">
        <v>450</v>
      </c>
      <c r="B138" s="46" t="s">
        <v>196</v>
      </c>
      <c r="C138" s="93">
        <v>1660</v>
      </c>
      <c r="D138" s="95">
        <v>45981</v>
      </c>
      <c r="E138" s="46"/>
    </row>
    <row r="139" spans="1:5" ht="19.5" customHeight="1" x14ac:dyDescent="0.2">
      <c r="A139" s="56" t="s">
        <v>273</v>
      </c>
      <c r="B139" s="46" t="s">
        <v>196</v>
      </c>
      <c r="C139" s="93">
        <v>1650</v>
      </c>
      <c r="D139" s="95">
        <v>45973</v>
      </c>
      <c r="E139" s="46"/>
    </row>
    <row r="140" spans="1:5" ht="19.5" customHeight="1" x14ac:dyDescent="0.2">
      <c r="A140" s="56" t="s">
        <v>192</v>
      </c>
      <c r="B140" s="46" t="s">
        <v>242</v>
      </c>
      <c r="C140" s="93">
        <v>1632</v>
      </c>
      <c r="D140" s="95">
        <v>45966</v>
      </c>
      <c r="E140" s="46"/>
    </row>
    <row r="141" spans="1:5" ht="19.5" customHeight="1" x14ac:dyDescent="0.2">
      <c r="A141" s="56" t="s">
        <v>192</v>
      </c>
      <c r="B141" s="46" t="s">
        <v>242</v>
      </c>
      <c r="C141" s="93">
        <v>1632</v>
      </c>
      <c r="D141" s="95">
        <v>45980</v>
      </c>
      <c r="E141" s="46"/>
    </row>
    <row r="142" spans="1:5" ht="19.5" customHeight="1" x14ac:dyDescent="0.2">
      <c r="A142" s="56" t="s">
        <v>451</v>
      </c>
      <c r="B142" s="46" t="s">
        <v>452</v>
      </c>
      <c r="C142" s="93">
        <v>1599.78</v>
      </c>
      <c r="D142" s="95">
        <v>45974</v>
      </c>
      <c r="E142" s="46"/>
    </row>
    <row r="143" spans="1:5" ht="19.5" customHeight="1" x14ac:dyDescent="0.2">
      <c r="A143" s="56" t="s">
        <v>142</v>
      </c>
      <c r="B143" s="46" t="s">
        <v>330</v>
      </c>
      <c r="C143" s="93">
        <v>1583.33</v>
      </c>
      <c r="D143" s="95">
        <v>45972</v>
      </c>
      <c r="E143" s="46"/>
    </row>
    <row r="144" spans="1:5" ht="19.5" customHeight="1" x14ac:dyDescent="0.2">
      <c r="A144" s="56" t="s">
        <v>193</v>
      </c>
      <c r="B144" s="46" t="s">
        <v>441</v>
      </c>
      <c r="C144" s="93">
        <v>1578.82</v>
      </c>
      <c r="D144" s="95">
        <v>45981</v>
      </c>
      <c r="E144" s="46"/>
    </row>
    <row r="145" spans="1:5" ht="19.5" customHeight="1" x14ac:dyDescent="0.2">
      <c r="A145" s="56" t="s">
        <v>453</v>
      </c>
      <c r="B145" s="46" t="s">
        <v>454</v>
      </c>
      <c r="C145" s="93">
        <v>1575</v>
      </c>
      <c r="D145" s="95">
        <v>45981</v>
      </c>
      <c r="E145" s="46"/>
    </row>
    <row r="146" spans="1:5" ht="19.5" customHeight="1" x14ac:dyDescent="0.2">
      <c r="A146" s="56" t="s">
        <v>455</v>
      </c>
      <c r="B146" s="46" t="s">
        <v>456</v>
      </c>
      <c r="C146" s="93">
        <v>1546.37</v>
      </c>
      <c r="D146" s="95">
        <v>45968</v>
      </c>
      <c r="E146" s="46"/>
    </row>
    <row r="147" spans="1:5" ht="19.5" customHeight="1" x14ac:dyDescent="0.2">
      <c r="A147" s="56" t="s">
        <v>99</v>
      </c>
      <c r="B147" s="46" t="s">
        <v>457</v>
      </c>
      <c r="C147" s="93">
        <v>1540.45</v>
      </c>
      <c r="D147" s="95">
        <v>45974</v>
      </c>
      <c r="E147" s="46"/>
    </row>
    <row r="148" spans="1:5" ht="19.5" customHeight="1" x14ac:dyDescent="0.2">
      <c r="A148" s="56" t="s">
        <v>425</v>
      </c>
      <c r="B148" s="46" t="s">
        <v>210</v>
      </c>
      <c r="C148" s="93">
        <v>1516.03</v>
      </c>
      <c r="D148" s="95">
        <v>45980</v>
      </c>
      <c r="E148" s="46"/>
    </row>
    <row r="149" spans="1:5" ht="19.5" customHeight="1" x14ac:dyDescent="0.2">
      <c r="A149" s="56" t="s">
        <v>188</v>
      </c>
      <c r="B149" s="46" t="s">
        <v>458</v>
      </c>
      <c r="C149" s="93">
        <v>1500</v>
      </c>
      <c r="D149" s="95">
        <v>45964</v>
      </c>
      <c r="E149" s="46"/>
    </row>
    <row r="150" spans="1:5" ht="19.5" customHeight="1" x14ac:dyDescent="0.2">
      <c r="A150" s="56" t="s">
        <v>459</v>
      </c>
      <c r="B150" s="46" t="s">
        <v>460</v>
      </c>
      <c r="C150" s="93">
        <v>1500</v>
      </c>
      <c r="D150" s="95">
        <v>45965</v>
      </c>
      <c r="E150" s="46"/>
    </row>
    <row r="151" spans="1:5" ht="19.5" customHeight="1" x14ac:dyDescent="0.2">
      <c r="A151" s="56" t="s">
        <v>430</v>
      </c>
      <c r="B151" s="46" t="s">
        <v>349</v>
      </c>
      <c r="C151" s="93">
        <v>1489.8</v>
      </c>
      <c r="D151" s="95">
        <v>45978</v>
      </c>
      <c r="E151" s="46"/>
    </row>
    <row r="152" spans="1:5" ht="19.5" customHeight="1" x14ac:dyDescent="0.2">
      <c r="A152" s="56" t="s">
        <v>461</v>
      </c>
      <c r="B152" s="46" t="s">
        <v>462</v>
      </c>
      <c r="C152" s="93">
        <v>1450</v>
      </c>
      <c r="D152" s="95">
        <v>45967</v>
      </c>
      <c r="E152" s="46"/>
    </row>
    <row r="153" spans="1:5" ht="19.5" customHeight="1" x14ac:dyDescent="0.2">
      <c r="A153" s="56" t="s">
        <v>273</v>
      </c>
      <c r="B153" s="46" t="s">
        <v>441</v>
      </c>
      <c r="C153" s="93">
        <v>1450</v>
      </c>
      <c r="D153" s="95">
        <v>45973</v>
      </c>
      <c r="E153" s="46"/>
    </row>
    <row r="154" spans="1:5" ht="19.5" customHeight="1" x14ac:dyDescent="0.2">
      <c r="A154" s="56" t="s">
        <v>463</v>
      </c>
      <c r="B154" s="46" t="s">
        <v>464</v>
      </c>
      <c r="C154" s="93">
        <v>1399</v>
      </c>
      <c r="D154" s="95">
        <v>45968</v>
      </c>
      <c r="E154" s="46"/>
    </row>
    <row r="155" spans="1:5" ht="19.5" customHeight="1" x14ac:dyDescent="0.2">
      <c r="A155" s="56" t="s">
        <v>78</v>
      </c>
      <c r="B155" s="46" t="s">
        <v>465</v>
      </c>
      <c r="C155" s="93">
        <v>1349.84</v>
      </c>
      <c r="D155" s="95">
        <v>45964</v>
      </c>
      <c r="E155" s="46"/>
    </row>
    <row r="156" spans="1:5" ht="19.5" customHeight="1" x14ac:dyDescent="0.2">
      <c r="A156" s="56" t="s">
        <v>78</v>
      </c>
      <c r="B156" s="46" t="s">
        <v>466</v>
      </c>
      <c r="C156" s="93">
        <v>1349.84</v>
      </c>
      <c r="D156" s="95">
        <v>45986</v>
      </c>
      <c r="E156" s="46"/>
    </row>
    <row r="157" spans="1:5" ht="19.5" customHeight="1" x14ac:dyDescent="0.2">
      <c r="A157" s="56" t="s">
        <v>132</v>
      </c>
      <c r="B157" s="46" t="s">
        <v>190</v>
      </c>
      <c r="C157" s="93">
        <v>1346.87</v>
      </c>
      <c r="D157" s="95">
        <v>45980</v>
      </c>
      <c r="E157" s="46"/>
    </row>
    <row r="158" spans="1:5" ht="19.5" customHeight="1" x14ac:dyDescent="0.2">
      <c r="A158" s="56" t="s">
        <v>268</v>
      </c>
      <c r="B158" s="46" t="s">
        <v>467</v>
      </c>
      <c r="C158" s="93">
        <v>1339.18</v>
      </c>
      <c r="D158" s="95">
        <v>45980</v>
      </c>
      <c r="E158" s="46"/>
    </row>
    <row r="159" spans="1:5" ht="19.5" customHeight="1" x14ac:dyDescent="0.2">
      <c r="A159" s="56" t="s">
        <v>104</v>
      </c>
      <c r="B159" s="46" t="s">
        <v>468</v>
      </c>
      <c r="C159" s="93">
        <v>1315.47</v>
      </c>
      <c r="D159" s="95">
        <v>45978</v>
      </c>
      <c r="E159" s="46"/>
    </row>
    <row r="160" spans="1:5" ht="19.5" customHeight="1" x14ac:dyDescent="0.2">
      <c r="A160" s="56" t="s">
        <v>469</v>
      </c>
      <c r="B160" s="46" t="s">
        <v>196</v>
      </c>
      <c r="C160" s="93">
        <v>1305.49</v>
      </c>
      <c r="D160" s="95">
        <v>45973</v>
      </c>
      <c r="E160" s="46"/>
    </row>
    <row r="161" spans="1:5" ht="19.5" customHeight="1" x14ac:dyDescent="0.2">
      <c r="A161" s="56" t="s">
        <v>470</v>
      </c>
      <c r="B161" s="46" t="s">
        <v>471</v>
      </c>
      <c r="C161" s="93">
        <v>1290.98</v>
      </c>
      <c r="D161" s="95">
        <v>45966</v>
      </c>
      <c r="E161" s="46"/>
    </row>
    <row r="162" spans="1:5" ht="19.5" customHeight="1" x14ac:dyDescent="0.2">
      <c r="A162" s="56" t="s">
        <v>472</v>
      </c>
      <c r="B162" s="46" t="s">
        <v>473</v>
      </c>
      <c r="C162" s="93">
        <v>1247.01</v>
      </c>
      <c r="D162" s="95">
        <v>45978</v>
      </c>
      <c r="E162" s="46"/>
    </row>
    <row r="163" spans="1:5" ht="19.5" customHeight="1" x14ac:dyDescent="0.2">
      <c r="A163" s="56" t="s">
        <v>474</v>
      </c>
      <c r="B163" s="46" t="s">
        <v>475</v>
      </c>
      <c r="C163" s="93">
        <v>1229</v>
      </c>
      <c r="D163" s="95">
        <v>45968</v>
      </c>
      <c r="E163" s="46"/>
    </row>
    <row r="164" spans="1:5" ht="19.5" customHeight="1" x14ac:dyDescent="0.2">
      <c r="A164" s="56" t="s">
        <v>476</v>
      </c>
      <c r="B164" s="46" t="s">
        <v>477</v>
      </c>
      <c r="C164" s="93">
        <v>1162.0999999999999</v>
      </c>
      <c r="D164" s="95">
        <v>45978</v>
      </c>
      <c r="E164" s="46"/>
    </row>
    <row r="165" spans="1:5" ht="19.5" customHeight="1" x14ac:dyDescent="0.2">
      <c r="A165" s="56" t="s">
        <v>478</v>
      </c>
      <c r="B165" s="46" t="s">
        <v>479</v>
      </c>
      <c r="C165" s="93">
        <v>1115</v>
      </c>
      <c r="D165" s="95">
        <v>45980</v>
      </c>
      <c r="E165" s="46"/>
    </row>
    <row r="166" spans="1:5" ht="19.5" customHeight="1" x14ac:dyDescent="0.2">
      <c r="A166" s="56" t="s">
        <v>480</v>
      </c>
      <c r="B166" s="46" t="s">
        <v>481</v>
      </c>
      <c r="C166" s="93">
        <v>1104</v>
      </c>
      <c r="D166" s="95">
        <v>45980</v>
      </c>
      <c r="E166" s="46"/>
    </row>
    <row r="167" spans="1:5" ht="19.5" customHeight="1" x14ac:dyDescent="0.2">
      <c r="A167" s="56" t="s">
        <v>81</v>
      </c>
      <c r="B167" s="46" t="s">
        <v>482</v>
      </c>
      <c r="C167" s="93">
        <v>1090.3599999999999</v>
      </c>
      <c r="D167" s="95">
        <v>45981</v>
      </c>
      <c r="E167" s="46"/>
    </row>
    <row r="168" spans="1:5" ht="19.5" customHeight="1" x14ac:dyDescent="0.2">
      <c r="A168" s="56" t="s">
        <v>81</v>
      </c>
      <c r="B168" s="46" t="s">
        <v>247</v>
      </c>
      <c r="C168" s="93">
        <v>1090.3599999999999</v>
      </c>
      <c r="D168" s="95">
        <v>45986</v>
      </c>
      <c r="E168" s="46"/>
    </row>
    <row r="169" spans="1:5" ht="19.5" customHeight="1" x14ac:dyDescent="0.2">
      <c r="A169" s="56" t="s">
        <v>143</v>
      </c>
      <c r="B169" s="46" t="s">
        <v>483</v>
      </c>
      <c r="C169" s="93">
        <v>1089.4000000000001</v>
      </c>
      <c r="D169" s="95">
        <v>45982</v>
      </c>
      <c r="E169" s="46"/>
    </row>
    <row r="170" spans="1:5" ht="19.5" customHeight="1" x14ac:dyDescent="0.2">
      <c r="A170" s="56" t="s">
        <v>484</v>
      </c>
      <c r="B170" s="46" t="s">
        <v>266</v>
      </c>
      <c r="C170" s="93">
        <v>1080</v>
      </c>
      <c r="D170" s="95">
        <v>45966</v>
      </c>
      <c r="E170" s="46"/>
    </row>
    <row r="171" spans="1:5" ht="19.5" customHeight="1" x14ac:dyDescent="0.2">
      <c r="A171" s="56" t="s">
        <v>173</v>
      </c>
      <c r="B171" s="46" t="s">
        <v>485</v>
      </c>
      <c r="C171" s="93">
        <v>1075.17</v>
      </c>
      <c r="D171" s="95">
        <v>45978</v>
      </c>
      <c r="E171" s="46"/>
    </row>
    <row r="172" spans="1:5" ht="19.5" customHeight="1" x14ac:dyDescent="0.2">
      <c r="A172" s="56" t="s">
        <v>486</v>
      </c>
      <c r="B172" s="46" t="s">
        <v>473</v>
      </c>
      <c r="C172" s="93">
        <v>1053.3800000000001</v>
      </c>
      <c r="D172" s="95">
        <v>45978</v>
      </c>
      <c r="E172" s="46"/>
    </row>
    <row r="173" spans="1:5" ht="19.5" customHeight="1" x14ac:dyDescent="0.2">
      <c r="A173" s="56" t="s">
        <v>138</v>
      </c>
      <c r="B173" s="46" t="s">
        <v>220</v>
      </c>
      <c r="C173" s="93">
        <v>1049.6400000000001</v>
      </c>
      <c r="D173" s="95">
        <v>45968</v>
      </c>
      <c r="E173" s="46"/>
    </row>
    <row r="174" spans="1:5" ht="19.5" customHeight="1" x14ac:dyDescent="0.2">
      <c r="A174" s="56" t="s">
        <v>230</v>
      </c>
      <c r="B174" s="46" t="s">
        <v>231</v>
      </c>
      <c r="C174" s="93">
        <v>1037.31</v>
      </c>
      <c r="D174" s="95">
        <v>45967</v>
      </c>
      <c r="E174" s="46"/>
    </row>
    <row r="175" spans="1:5" ht="19.5" customHeight="1" x14ac:dyDescent="0.2">
      <c r="A175" s="56" t="s">
        <v>487</v>
      </c>
      <c r="B175" s="46" t="s">
        <v>208</v>
      </c>
      <c r="C175" s="93">
        <v>1010</v>
      </c>
      <c r="D175" s="95">
        <v>45967</v>
      </c>
      <c r="E175" s="46"/>
    </row>
    <row r="176" spans="1:5" ht="19.5" customHeight="1" x14ac:dyDescent="0.2">
      <c r="A176" s="56" t="s">
        <v>488</v>
      </c>
      <c r="B176" s="46" t="s">
        <v>489</v>
      </c>
      <c r="C176" s="93">
        <v>1008</v>
      </c>
      <c r="D176" s="95">
        <v>45980</v>
      </c>
      <c r="E176" s="46"/>
    </row>
    <row r="177" spans="1:5" ht="19.5" customHeight="1" x14ac:dyDescent="0.2">
      <c r="A177" s="56" t="s">
        <v>167</v>
      </c>
      <c r="B177" s="46" t="s">
        <v>490</v>
      </c>
      <c r="C177" s="93">
        <v>1000</v>
      </c>
      <c r="D177" s="95">
        <v>45973</v>
      </c>
      <c r="E177" s="46"/>
    </row>
    <row r="178" spans="1:5" ht="19.5" customHeight="1" x14ac:dyDescent="0.2">
      <c r="A178" s="56" t="s">
        <v>161</v>
      </c>
      <c r="B178" s="46" t="s">
        <v>196</v>
      </c>
      <c r="C178" s="93">
        <v>999.5</v>
      </c>
      <c r="D178" s="95">
        <v>45973</v>
      </c>
      <c r="E178" s="46"/>
    </row>
    <row r="179" spans="1:5" ht="19.5" customHeight="1" x14ac:dyDescent="0.2">
      <c r="A179" s="56" t="s">
        <v>78</v>
      </c>
      <c r="B179" s="46" t="s">
        <v>400</v>
      </c>
      <c r="C179" s="93">
        <v>955</v>
      </c>
      <c r="D179" s="95">
        <v>45981</v>
      </c>
      <c r="E179" s="46"/>
    </row>
    <row r="180" spans="1:5" ht="19.5" customHeight="1" x14ac:dyDescent="0.2">
      <c r="A180" s="56" t="s">
        <v>252</v>
      </c>
      <c r="B180" s="46" t="s">
        <v>491</v>
      </c>
      <c r="C180" s="93">
        <v>950</v>
      </c>
      <c r="D180" s="95">
        <v>45978</v>
      </c>
      <c r="E180" s="46"/>
    </row>
    <row r="181" spans="1:5" ht="19.5" customHeight="1" x14ac:dyDescent="0.2">
      <c r="A181" s="56" t="s">
        <v>492</v>
      </c>
      <c r="B181" s="46" t="s">
        <v>489</v>
      </c>
      <c r="C181" s="93">
        <v>946.1</v>
      </c>
      <c r="D181" s="95">
        <v>45985</v>
      </c>
      <c r="E181" s="46"/>
    </row>
    <row r="182" spans="1:5" ht="19.5" customHeight="1" x14ac:dyDescent="0.2">
      <c r="A182" s="56" t="s">
        <v>143</v>
      </c>
      <c r="B182" s="46" t="s">
        <v>493</v>
      </c>
      <c r="C182" s="93">
        <v>903.42</v>
      </c>
      <c r="D182" s="95">
        <v>45985</v>
      </c>
      <c r="E182" s="46"/>
    </row>
    <row r="183" spans="1:5" ht="19.5" customHeight="1" x14ac:dyDescent="0.2">
      <c r="A183" s="56" t="s">
        <v>494</v>
      </c>
      <c r="B183" s="46" t="s">
        <v>475</v>
      </c>
      <c r="C183" s="93">
        <v>880</v>
      </c>
      <c r="D183" s="95">
        <v>45964</v>
      </c>
      <c r="E183" s="46"/>
    </row>
    <row r="184" spans="1:5" ht="19.5" customHeight="1" x14ac:dyDescent="0.2">
      <c r="A184" s="56" t="s">
        <v>487</v>
      </c>
      <c r="B184" s="46" t="s">
        <v>495</v>
      </c>
      <c r="C184" s="93">
        <v>874</v>
      </c>
      <c r="D184" s="95">
        <v>45978</v>
      </c>
      <c r="E184" s="46"/>
    </row>
    <row r="185" spans="1:5" ht="19.5" customHeight="1" x14ac:dyDescent="0.2">
      <c r="A185" s="56" t="s">
        <v>496</v>
      </c>
      <c r="B185" s="46" t="s">
        <v>497</v>
      </c>
      <c r="C185" s="93">
        <v>869</v>
      </c>
      <c r="D185" s="95">
        <v>45978</v>
      </c>
      <c r="E185" s="46"/>
    </row>
    <row r="186" spans="1:5" ht="19.5" customHeight="1" x14ac:dyDescent="0.2">
      <c r="A186" s="56" t="s">
        <v>498</v>
      </c>
      <c r="B186" s="46" t="s">
        <v>258</v>
      </c>
      <c r="C186" s="93">
        <v>858.6</v>
      </c>
      <c r="D186" s="95">
        <v>45985</v>
      </c>
      <c r="E186" s="46"/>
    </row>
    <row r="187" spans="1:5" ht="19.5" customHeight="1" x14ac:dyDescent="0.2">
      <c r="A187" s="56" t="s">
        <v>230</v>
      </c>
      <c r="B187" s="46" t="s">
        <v>499</v>
      </c>
      <c r="C187" s="93">
        <v>850.65</v>
      </c>
      <c r="D187" s="95">
        <v>45978</v>
      </c>
      <c r="E187" s="46"/>
    </row>
    <row r="188" spans="1:5" ht="19.5" customHeight="1" x14ac:dyDescent="0.2">
      <c r="A188" s="56" t="s">
        <v>500</v>
      </c>
      <c r="B188" s="46" t="s">
        <v>501</v>
      </c>
      <c r="C188" s="93">
        <v>842</v>
      </c>
      <c r="D188" s="95">
        <v>45981</v>
      </c>
      <c r="E188" s="46"/>
    </row>
    <row r="189" spans="1:5" ht="19.5" customHeight="1" x14ac:dyDescent="0.2">
      <c r="A189" s="56" t="s">
        <v>502</v>
      </c>
      <c r="B189" s="46" t="s">
        <v>439</v>
      </c>
      <c r="C189" s="93">
        <v>828.36</v>
      </c>
      <c r="D189" s="95">
        <v>45986</v>
      </c>
      <c r="E189" s="46"/>
    </row>
    <row r="190" spans="1:5" ht="19.5" customHeight="1" x14ac:dyDescent="0.2">
      <c r="A190" s="56" t="s">
        <v>245</v>
      </c>
      <c r="B190" s="46" t="s">
        <v>196</v>
      </c>
      <c r="C190" s="93">
        <v>825</v>
      </c>
      <c r="D190" s="95">
        <v>45980</v>
      </c>
      <c r="E190" s="46"/>
    </row>
    <row r="191" spans="1:5" ht="19.5" customHeight="1" x14ac:dyDescent="0.2">
      <c r="A191" s="56" t="s">
        <v>146</v>
      </c>
      <c r="B191" s="46" t="s">
        <v>503</v>
      </c>
      <c r="C191" s="93">
        <v>824.79</v>
      </c>
      <c r="D191" s="95">
        <v>45978</v>
      </c>
      <c r="E191" s="46"/>
    </row>
    <row r="192" spans="1:5" ht="19.5" customHeight="1" x14ac:dyDescent="0.2">
      <c r="A192" s="56" t="s">
        <v>81</v>
      </c>
      <c r="B192" s="46" t="s">
        <v>504</v>
      </c>
      <c r="C192" s="93">
        <v>814.91</v>
      </c>
      <c r="D192" s="95">
        <v>45967</v>
      </c>
      <c r="E192" s="46"/>
    </row>
    <row r="193" spans="1:5" ht="19.5" customHeight="1" x14ac:dyDescent="0.2">
      <c r="A193" s="56" t="s">
        <v>505</v>
      </c>
      <c r="B193" s="46" t="s">
        <v>506</v>
      </c>
      <c r="C193" s="93">
        <v>807.93</v>
      </c>
      <c r="D193" s="95">
        <v>45972</v>
      </c>
      <c r="E193" s="46"/>
    </row>
    <row r="194" spans="1:5" ht="19.5" customHeight="1" x14ac:dyDescent="0.2">
      <c r="A194" s="56" t="s">
        <v>165</v>
      </c>
      <c r="B194" s="46" t="s">
        <v>355</v>
      </c>
      <c r="C194" s="93">
        <v>803.04</v>
      </c>
      <c r="D194" s="95">
        <v>45978</v>
      </c>
      <c r="E194" s="46"/>
    </row>
    <row r="195" spans="1:5" ht="19.5" customHeight="1" x14ac:dyDescent="0.2">
      <c r="A195" s="56" t="s">
        <v>425</v>
      </c>
      <c r="B195" s="46" t="s">
        <v>241</v>
      </c>
      <c r="C195" s="93">
        <v>801.16</v>
      </c>
      <c r="D195" s="95">
        <v>45982</v>
      </c>
      <c r="E195" s="46"/>
    </row>
    <row r="196" spans="1:5" ht="19.5" customHeight="1" x14ac:dyDescent="0.2">
      <c r="A196" s="56" t="s">
        <v>187</v>
      </c>
      <c r="B196" s="46" t="s">
        <v>373</v>
      </c>
      <c r="C196" s="93">
        <v>800</v>
      </c>
      <c r="D196" s="95">
        <v>45978</v>
      </c>
      <c r="E196" s="46"/>
    </row>
    <row r="197" spans="1:5" ht="19.5" customHeight="1" x14ac:dyDescent="0.2">
      <c r="A197" s="56" t="s">
        <v>185</v>
      </c>
      <c r="B197" s="46" t="s">
        <v>507</v>
      </c>
      <c r="C197" s="93">
        <v>795.31</v>
      </c>
      <c r="D197" s="95">
        <v>45974</v>
      </c>
      <c r="E197" s="46"/>
    </row>
    <row r="198" spans="1:5" ht="19.5" customHeight="1" x14ac:dyDescent="0.2">
      <c r="A198" s="56" t="s">
        <v>508</v>
      </c>
      <c r="B198" s="46" t="s">
        <v>322</v>
      </c>
      <c r="C198" s="93">
        <v>775</v>
      </c>
      <c r="D198" s="95">
        <v>45978</v>
      </c>
      <c r="E198" s="46"/>
    </row>
    <row r="199" spans="1:5" ht="19.5" customHeight="1" x14ac:dyDescent="0.2">
      <c r="A199" s="56" t="s">
        <v>260</v>
      </c>
      <c r="B199" s="46" t="s">
        <v>509</v>
      </c>
      <c r="C199" s="93">
        <v>775</v>
      </c>
      <c r="D199" s="95">
        <v>45979</v>
      </c>
      <c r="E199" s="46"/>
    </row>
    <row r="200" spans="1:5" ht="19.5" customHeight="1" x14ac:dyDescent="0.2">
      <c r="A200" s="56" t="s">
        <v>122</v>
      </c>
      <c r="B200" s="46" t="s">
        <v>382</v>
      </c>
      <c r="C200" s="93">
        <v>767.27</v>
      </c>
      <c r="D200" s="95">
        <v>45980</v>
      </c>
      <c r="E200" s="46"/>
    </row>
    <row r="201" spans="1:5" ht="19.5" customHeight="1" x14ac:dyDescent="0.2">
      <c r="A201" s="56" t="s">
        <v>510</v>
      </c>
      <c r="B201" s="46" t="s">
        <v>381</v>
      </c>
      <c r="C201" s="93">
        <v>760</v>
      </c>
      <c r="D201" s="95">
        <v>45968</v>
      </c>
      <c r="E201" s="46"/>
    </row>
    <row r="202" spans="1:5" ht="19.5" customHeight="1" x14ac:dyDescent="0.2">
      <c r="A202" s="56" t="s">
        <v>511</v>
      </c>
      <c r="B202" s="46" t="s">
        <v>280</v>
      </c>
      <c r="C202" s="93">
        <v>751.66</v>
      </c>
      <c r="D202" s="95">
        <v>45967</v>
      </c>
      <c r="E202" s="46"/>
    </row>
    <row r="203" spans="1:5" ht="19.5" customHeight="1" x14ac:dyDescent="0.2">
      <c r="A203" s="56" t="s">
        <v>512</v>
      </c>
      <c r="B203" s="46" t="s">
        <v>377</v>
      </c>
      <c r="C203" s="93">
        <v>750</v>
      </c>
      <c r="D203" s="95">
        <v>45979</v>
      </c>
      <c r="E203" s="46"/>
    </row>
    <row r="204" spans="1:5" ht="19.5" customHeight="1" x14ac:dyDescent="0.2">
      <c r="A204" s="56" t="s">
        <v>109</v>
      </c>
      <c r="B204" s="46" t="s">
        <v>223</v>
      </c>
      <c r="C204" s="93">
        <v>745</v>
      </c>
      <c r="D204" s="95">
        <v>45972</v>
      </c>
      <c r="E204" s="46"/>
    </row>
    <row r="205" spans="1:5" ht="19.5" customHeight="1" x14ac:dyDescent="0.2">
      <c r="A205" s="56" t="s">
        <v>143</v>
      </c>
      <c r="B205" s="46" t="s">
        <v>249</v>
      </c>
      <c r="C205" s="93">
        <v>741.11</v>
      </c>
      <c r="D205" s="95">
        <v>45974</v>
      </c>
      <c r="E205" s="46"/>
    </row>
    <row r="206" spans="1:5" ht="19.5" customHeight="1" x14ac:dyDescent="0.2">
      <c r="A206" s="56" t="s">
        <v>513</v>
      </c>
      <c r="B206" s="46" t="s">
        <v>349</v>
      </c>
      <c r="C206" s="93">
        <v>730.3</v>
      </c>
      <c r="D206" s="95">
        <v>45978</v>
      </c>
      <c r="E206" s="46"/>
    </row>
    <row r="207" spans="1:5" ht="19.5" customHeight="1" x14ac:dyDescent="0.2">
      <c r="A207" s="56" t="s">
        <v>514</v>
      </c>
      <c r="B207" s="46" t="s">
        <v>515</v>
      </c>
      <c r="C207" s="93">
        <v>715</v>
      </c>
      <c r="D207" s="95">
        <v>45972</v>
      </c>
      <c r="E207" s="46"/>
    </row>
    <row r="208" spans="1:5" ht="19.5" customHeight="1" x14ac:dyDescent="0.2">
      <c r="A208" s="56" t="s">
        <v>516</v>
      </c>
      <c r="B208" s="46" t="s">
        <v>239</v>
      </c>
      <c r="C208" s="93">
        <v>713.42</v>
      </c>
      <c r="D208" s="95">
        <v>45981</v>
      </c>
      <c r="E208" s="46"/>
    </row>
    <row r="209" spans="1:5" ht="19.5" customHeight="1" x14ac:dyDescent="0.2">
      <c r="A209" s="56" t="s">
        <v>128</v>
      </c>
      <c r="B209" s="46" t="s">
        <v>261</v>
      </c>
      <c r="C209" s="93">
        <v>700</v>
      </c>
      <c r="D209" s="95">
        <v>45974</v>
      </c>
      <c r="E209" s="46"/>
    </row>
    <row r="210" spans="1:5" ht="19.5" customHeight="1" x14ac:dyDescent="0.2">
      <c r="A210" s="56" t="s">
        <v>236</v>
      </c>
      <c r="B210" s="46" t="s">
        <v>349</v>
      </c>
      <c r="C210" s="93">
        <v>700</v>
      </c>
      <c r="D210" s="95">
        <v>45978</v>
      </c>
      <c r="E210" s="46"/>
    </row>
    <row r="211" spans="1:5" ht="19.5" customHeight="1" x14ac:dyDescent="0.2">
      <c r="A211" s="56" t="s">
        <v>517</v>
      </c>
      <c r="B211" s="46" t="s">
        <v>518</v>
      </c>
      <c r="C211" s="93">
        <v>699</v>
      </c>
      <c r="D211" s="95">
        <v>45974</v>
      </c>
      <c r="E211" s="46"/>
    </row>
    <row r="212" spans="1:5" ht="19.5" customHeight="1" x14ac:dyDescent="0.2">
      <c r="A212" s="56" t="s">
        <v>150</v>
      </c>
      <c r="B212" s="46" t="s">
        <v>519</v>
      </c>
      <c r="C212" s="93">
        <v>694.65</v>
      </c>
      <c r="D212" s="95">
        <v>45986</v>
      </c>
      <c r="E212" s="46"/>
    </row>
    <row r="213" spans="1:5" ht="19.5" customHeight="1" x14ac:dyDescent="0.2">
      <c r="A213" s="56" t="s">
        <v>100</v>
      </c>
      <c r="B213" s="46" t="s">
        <v>248</v>
      </c>
      <c r="C213" s="93">
        <v>693.13</v>
      </c>
      <c r="D213" s="95">
        <v>45964</v>
      </c>
      <c r="E213" s="46"/>
    </row>
    <row r="214" spans="1:5" ht="19.5" customHeight="1" x14ac:dyDescent="0.2">
      <c r="A214" s="56" t="s">
        <v>255</v>
      </c>
      <c r="B214" s="46" t="s">
        <v>256</v>
      </c>
      <c r="C214" s="93">
        <v>687.61</v>
      </c>
      <c r="D214" s="95">
        <v>45986</v>
      </c>
      <c r="E214" s="46"/>
    </row>
    <row r="215" spans="1:5" ht="19.5" customHeight="1" x14ac:dyDescent="0.2">
      <c r="A215" s="56" t="s">
        <v>264</v>
      </c>
      <c r="B215" s="46" t="s">
        <v>520</v>
      </c>
      <c r="C215" s="93">
        <v>649.95000000000005</v>
      </c>
      <c r="D215" s="95">
        <v>45978</v>
      </c>
      <c r="E215" s="46"/>
    </row>
    <row r="216" spans="1:5" ht="19.5" customHeight="1" x14ac:dyDescent="0.2">
      <c r="A216" s="56" t="s">
        <v>183</v>
      </c>
      <c r="B216" s="46" t="s">
        <v>521</v>
      </c>
      <c r="C216" s="93">
        <v>625</v>
      </c>
      <c r="D216" s="95">
        <v>45972</v>
      </c>
      <c r="E216" s="46"/>
    </row>
    <row r="217" spans="1:5" ht="19.5" customHeight="1" x14ac:dyDescent="0.2">
      <c r="A217" s="56" t="s">
        <v>522</v>
      </c>
      <c r="B217" s="46" t="s">
        <v>523</v>
      </c>
      <c r="C217" s="93">
        <v>620</v>
      </c>
      <c r="D217" s="95">
        <v>45964</v>
      </c>
      <c r="E217" s="46"/>
    </row>
    <row r="218" spans="1:5" ht="19.5" customHeight="1" x14ac:dyDescent="0.2">
      <c r="A218" s="56" t="s">
        <v>253</v>
      </c>
      <c r="B218" s="46" t="s">
        <v>524</v>
      </c>
      <c r="C218" s="93">
        <v>619.75</v>
      </c>
      <c r="D218" s="95">
        <v>45981</v>
      </c>
      <c r="E218" s="46"/>
    </row>
    <row r="219" spans="1:5" ht="19.5" customHeight="1" x14ac:dyDescent="0.2">
      <c r="A219" s="56" t="s">
        <v>525</v>
      </c>
      <c r="B219" s="46" t="s">
        <v>239</v>
      </c>
      <c r="C219" s="93">
        <v>600.46</v>
      </c>
      <c r="D219" s="95">
        <v>45982</v>
      </c>
      <c r="E219" s="46"/>
    </row>
    <row r="220" spans="1:5" ht="19.5" customHeight="1" x14ac:dyDescent="0.2">
      <c r="A220" s="56" t="s">
        <v>526</v>
      </c>
      <c r="B220" s="46" t="s">
        <v>331</v>
      </c>
      <c r="C220" s="93">
        <v>600</v>
      </c>
      <c r="D220" s="95">
        <v>45976</v>
      </c>
      <c r="E220" s="46"/>
    </row>
    <row r="221" spans="1:5" ht="19.5" customHeight="1" x14ac:dyDescent="0.2">
      <c r="A221" s="56" t="s">
        <v>527</v>
      </c>
      <c r="B221" s="46" t="s">
        <v>528</v>
      </c>
      <c r="C221" s="93">
        <v>598</v>
      </c>
      <c r="D221" s="95">
        <v>45980</v>
      </c>
      <c r="E221" s="46"/>
    </row>
    <row r="222" spans="1:5" ht="19.5" customHeight="1" x14ac:dyDescent="0.2">
      <c r="A222" s="56" t="s">
        <v>110</v>
      </c>
      <c r="B222" s="46" t="s">
        <v>258</v>
      </c>
      <c r="C222" s="93">
        <v>590.63</v>
      </c>
      <c r="D222" s="95">
        <v>45972</v>
      </c>
      <c r="E222" s="46"/>
    </row>
    <row r="223" spans="1:5" ht="19.5" customHeight="1" x14ac:dyDescent="0.2">
      <c r="A223" s="56" t="s">
        <v>138</v>
      </c>
      <c r="B223" s="46" t="s">
        <v>220</v>
      </c>
      <c r="C223" s="93">
        <v>587.20000000000005</v>
      </c>
      <c r="D223" s="95">
        <v>45981</v>
      </c>
      <c r="E223" s="46"/>
    </row>
    <row r="224" spans="1:5" ht="19.5" customHeight="1" x14ac:dyDescent="0.2">
      <c r="A224" s="56" t="s">
        <v>529</v>
      </c>
      <c r="B224" s="46" t="s">
        <v>530</v>
      </c>
      <c r="C224" s="93">
        <v>586.32000000000005</v>
      </c>
      <c r="D224" s="95">
        <v>45985</v>
      </c>
      <c r="E224" s="46"/>
    </row>
    <row r="225" spans="1:5" ht="19.5" customHeight="1" x14ac:dyDescent="0.2">
      <c r="A225" s="56" t="s">
        <v>531</v>
      </c>
      <c r="B225" s="46" t="s">
        <v>532</v>
      </c>
      <c r="C225" s="93">
        <v>585.05999999999995</v>
      </c>
      <c r="D225" s="95">
        <v>45981</v>
      </c>
      <c r="E225" s="46"/>
    </row>
    <row r="226" spans="1:5" ht="19.5" customHeight="1" x14ac:dyDescent="0.2">
      <c r="A226" s="56" t="s">
        <v>533</v>
      </c>
      <c r="B226" s="46" t="s">
        <v>534</v>
      </c>
      <c r="C226" s="93">
        <v>585</v>
      </c>
      <c r="D226" s="95">
        <v>45964</v>
      </c>
      <c r="E226" s="46"/>
    </row>
    <row r="227" spans="1:5" ht="19.5" customHeight="1" x14ac:dyDescent="0.2">
      <c r="A227" s="56" t="s">
        <v>150</v>
      </c>
      <c r="B227" s="46" t="s">
        <v>535</v>
      </c>
      <c r="C227" s="93">
        <v>575.34</v>
      </c>
      <c r="D227" s="95">
        <v>45982</v>
      </c>
      <c r="E227" s="46"/>
    </row>
    <row r="228" spans="1:5" ht="19.5" customHeight="1" x14ac:dyDescent="0.2">
      <c r="A228" s="56" t="s">
        <v>183</v>
      </c>
      <c r="B228" s="46" t="s">
        <v>536</v>
      </c>
      <c r="C228" s="93">
        <v>550</v>
      </c>
      <c r="D228" s="95">
        <v>45964</v>
      </c>
      <c r="E228" s="46"/>
    </row>
    <row r="229" spans="1:5" ht="19.5" customHeight="1" x14ac:dyDescent="0.2">
      <c r="A229" s="56" t="s">
        <v>183</v>
      </c>
      <c r="B229" s="46" t="s">
        <v>537</v>
      </c>
      <c r="C229" s="93">
        <v>550</v>
      </c>
      <c r="D229" s="95">
        <v>45972</v>
      </c>
      <c r="E229" s="46"/>
    </row>
    <row r="230" spans="1:5" ht="19.5" customHeight="1" x14ac:dyDescent="0.2">
      <c r="A230" s="56" t="s">
        <v>183</v>
      </c>
      <c r="B230" s="46" t="s">
        <v>538</v>
      </c>
      <c r="C230" s="93">
        <v>550</v>
      </c>
      <c r="D230" s="95">
        <v>45986</v>
      </c>
      <c r="E230" s="46"/>
    </row>
    <row r="231" spans="1:5" ht="19.5" customHeight="1" x14ac:dyDescent="0.2">
      <c r="A231" s="56" t="s">
        <v>539</v>
      </c>
      <c r="B231" s="46" t="s">
        <v>208</v>
      </c>
      <c r="C231" s="93">
        <v>540</v>
      </c>
      <c r="D231" s="95">
        <v>45964</v>
      </c>
      <c r="E231" s="46"/>
    </row>
    <row r="232" spans="1:5" ht="19.5" customHeight="1" x14ac:dyDescent="0.2">
      <c r="A232" s="56" t="s">
        <v>118</v>
      </c>
      <c r="B232" s="46" t="s">
        <v>540</v>
      </c>
      <c r="C232" s="93">
        <v>537.39</v>
      </c>
      <c r="D232" s="95">
        <v>45973</v>
      </c>
      <c r="E232" s="46"/>
    </row>
    <row r="233" spans="1:5" ht="19.5" customHeight="1" x14ac:dyDescent="0.2">
      <c r="A233" s="56" t="s">
        <v>123</v>
      </c>
      <c r="B233" s="46" t="s">
        <v>196</v>
      </c>
      <c r="C233" s="93">
        <v>535.65</v>
      </c>
      <c r="D233" s="95">
        <v>45966</v>
      </c>
      <c r="E233" s="46"/>
    </row>
    <row r="234" spans="1:5" ht="19.5" customHeight="1" x14ac:dyDescent="0.2">
      <c r="A234" s="56" t="s">
        <v>202</v>
      </c>
      <c r="B234" s="46" t="s">
        <v>203</v>
      </c>
      <c r="C234" s="93">
        <v>530.74</v>
      </c>
      <c r="D234" s="95">
        <v>45973</v>
      </c>
      <c r="E234" s="46"/>
    </row>
    <row r="235" spans="1:5" ht="19.5" customHeight="1" x14ac:dyDescent="0.2">
      <c r="A235" s="56" t="s">
        <v>541</v>
      </c>
      <c r="B235" s="46" t="s">
        <v>542</v>
      </c>
      <c r="C235" s="93">
        <v>516</v>
      </c>
      <c r="D235" s="95">
        <v>45978</v>
      </c>
      <c r="E235" s="46"/>
    </row>
    <row r="236" spans="1:5" ht="19.5" customHeight="1" x14ac:dyDescent="0.2">
      <c r="A236" s="56" t="s">
        <v>79</v>
      </c>
      <c r="B236" s="46" t="s">
        <v>543</v>
      </c>
      <c r="C236" s="93">
        <v>514.41999999999996</v>
      </c>
      <c r="D236" s="95">
        <v>45981</v>
      </c>
      <c r="E236" s="46"/>
    </row>
    <row r="237" spans="1:5" ht="19.5" customHeight="1" x14ac:dyDescent="0.2">
      <c r="A237" s="56" t="s">
        <v>544</v>
      </c>
      <c r="B237" s="46" t="s">
        <v>545</v>
      </c>
      <c r="C237" s="93">
        <v>509.3</v>
      </c>
      <c r="D237" s="95">
        <v>45986</v>
      </c>
      <c r="E237" s="46"/>
    </row>
    <row r="238" spans="1:5" ht="19.5" customHeight="1" x14ac:dyDescent="0.2">
      <c r="A238" s="56" t="s">
        <v>235</v>
      </c>
      <c r="B238" s="46" t="s">
        <v>546</v>
      </c>
      <c r="C238" s="93">
        <v>500</v>
      </c>
      <c r="D238" s="95">
        <v>45971</v>
      </c>
      <c r="E238" s="46"/>
    </row>
    <row r="239" spans="1:5" ht="19.5" customHeight="1" x14ac:dyDescent="0.2">
      <c r="A239" s="56" t="s">
        <v>235</v>
      </c>
      <c r="B239" s="46" t="s">
        <v>546</v>
      </c>
      <c r="C239" s="93">
        <v>500</v>
      </c>
      <c r="D239" s="95">
        <v>45972</v>
      </c>
      <c r="E239" s="46"/>
    </row>
    <row r="240" spans="1:5" ht="19.5" customHeight="1" x14ac:dyDescent="0.2">
      <c r="A240" s="56" t="s">
        <v>235</v>
      </c>
      <c r="B240" s="46" t="s">
        <v>546</v>
      </c>
      <c r="C240" s="93">
        <v>500</v>
      </c>
      <c r="D240" s="95">
        <v>45980</v>
      </c>
      <c r="E240" s="46"/>
    </row>
    <row r="241" spans="1:5" ht="19.5" customHeight="1" x14ac:dyDescent="0.2">
      <c r="A241" s="56" t="s">
        <v>110</v>
      </c>
      <c r="B241" s="46" t="s">
        <v>547</v>
      </c>
      <c r="C241" s="93">
        <v>488.29</v>
      </c>
      <c r="D241" s="95">
        <v>45978</v>
      </c>
      <c r="E241" s="46"/>
    </row>
    <row r="242" spans="1:5" ht="19.5" customHeight="1" x14ac:dyDescent="0.2">
      <c r="A242" s="56" t="s">
        <v>123</v>
      </c>
      <c r="B242" s="46" t="s">
        <v>196</v>
      </c>
      <c r="C242" s="93">
        <v>480.41</v>
      </c>
      <c r="D242" s="95">
        <v>45981</v>
      </c>
      <c r="E242" s="46"/>
    </row>
    <row r="243" spans="1:5" ht="19.5" customHeight="1" x14ac:dyDescent="0.2">
      <c r="A243" s="56" t="s">
        <v>147</v>
      </c>
      <c r="B243" s="46" t="s">
        <v>389</v>
      </c>
      <c r="C243" s="93">
        <v>476.81</v>
      </c>
      <c r="D243" s="95">
        <v>45971</v>
      </c>
      <c r="E243" s="46"/>
    </row>
    <row r="244" spans="1:5" ht="19.5" customHeight="1" x14ac:dyDescent="0.2">
      <c r="A244" s="56" t="s">
        <v>156</v>
      </c>
      <c r="B244" s="46" t="s">
        <v>548</v>
      </c>
      <c r="C244" s="93">
        <v>476</v>
      </c>
      <c r="D244" s="95">
        <v>45980</v>
      </c>
      <c r="E244" s="46"/>
    </row>
    <row r="245" spans="1:5" ht="19.5" customHeight="1" x14ac:dyDescent="0.2">
      <c r="A245" s="56" t="s">
        <v>163</v>
      </c>
      <c r="B245" s="46" t="s">
        <v>549</v>
      </c>
      <c r="C245" s="93">
        <v>461.5</v>
      </c>
      <c r="D245" s="95">
        <v>45967</v>
      </c>
      <c r="E245" s="46"/>
    </row>
    <row r="246" spans="1:5" ht="19.5" customHeight="1" x14ac:dyDescent="0.2">
      <c r="A246" s="56" t="s">
        <v>193</v>
      </c>
      <c r="B246" s="46" t="s">
        <v>241</v>
      </c>
      <c r="C246" s="93">
        <v>460</v>
      </c>
      <c r="D246" s="95">
        <v>45978</v>
      </c>
      <c r="E246" s="46"/>
    </row>
    <row r="247" spans="1:5" ht="19.5" customHeight="1" x14ac:dyDescent="0.2">
      <c r="A247" s="56" t="s">
        <v>244</v>
      </c>
      <c r="B247" s="46" t="s">
        <v>550</v>
      </c>
      <c r="C247" s="93">
        <v>457.59</v>
      </c>
      <c r="D247" s="95">
        <v>45980</v>
      </c>
      <c r="E247" s="46"/>
    </row>
    <row r="248" spans="1:5" ht="19.5" customHeight="1" x14ac:dyDescent="0.2">
      <c r="A248" s="56" t="s">
        <v>103</v>
      </c>
      <c r="B248" s="46" t="s">
        <v>364</v>
      </c>
      <c r="C248" s="93">
        <v>450.34</v>
      </c>
      <c r="D248" s="95">
        <v>45978</v>
      </c>
      <c r="E248" s="46"/>
    </row>
    <row r="249" spans="1:5" ht="19.5" customHeight="1" x14ac:dyDescent="0.2">
      <c r="A249" s="56" t="s">
        <v>309</v>
      </c>
      <c r="B249" s="46" t="s">
        <v>551</v>
      </c>
      <c r="C249" s="93">
        <v>450</v>
      </c>
      <c r="D249" s="95">
        <v>45964</v>
      </c>
      <c r="E249" s="46"/>
    </row>
    <row r="250" spans="1:5" ht="19.5" customHeight="1" x14ac:dyDescent="0.2">
      <c r="A250" s="56" t="s">
        <v>552</v>
      </c>
      <c r="B250" s="46" t="s">
        <v>553</v>
      </c>
      <c r="C250" s="93">
        <v>450</v>
      </c>
      <c r="D250" s="95">
        <v>45971</v>
      </c>
      <c r="E250" s="46"/>
    </row>
    <row r="251" spans="1:5" ht="19.5" customHeight="1" x14ac:dyDescent="0.2">
      <c r="A251" s="56" t="s">
        <v>554</v>
      </c>
      <c r="B251" s="46" t="s">
        <v>555</v>
      </c>
      <c r="C251" s="93">
        <v>448.05</v>
      </c>
      <c r="D251" s="95">
        <v>45967</v>
      </c>
      <c r="E251" s="46"/>
    </row>
    <row r="252" spans="1:5" ht="19.5" customHeight="1" x14ac:dyDescent="0.2">
      <c r="A252" s="56" t="s">
        <v>487</v>
      </c>
      <c r="B252" s="46" t="s">
        <v>208</v>
      </c>
      <c r="C252" s="93">
        <v>440</v>
      </c>
      <c r="D252" s="95">
        <v>45980</v>
      </c>
      <c r="E252" s="46"/>
    </row>
    <row r="253" spans="1:5" ht="19.5" customHeight="1" x14ac:dyDescent="0.2">
      <c r="A253" s="56" t="s">
        <v>295</v>
      </c>
      <c r="B253" s="46" t="s">
        <v>265</v>
      </c>
      <c r="C253" s="93">
        <v>430</v>
      </c>
      <c r="D253" s="95">
        <v>45981</v>
      </c>
      <c r="E253" s="46"/>
    </row>
    <row r="254" spans="1:5" ht="19.5" customHeight="1" x14ac:dyDescent="0.2">
      <c r="A254" s="56" t="s">
        <v>410</v>
      </c>
      <c r="B254" s="46" t="s">
        <v>229</v>
      </c>
      <c r="C254" s="93">
        <v>425</v>
      </c>
      <c r="D254" s="95">
        <v>45964</v>
      </c>
      <c r="E254" s="46"/>
    </row>
    <row r="255" spans="1:5" ht="19.5" customHeight="1" x14ac:dyDescent="0.2">
      <c r="A255" s="56" t="s">
        <v>556</v>
      </c>
      <c r="B255" s="46" t="s">
        <v>557</v>
      </c>
      <c r="C255" s="93">
        <v>425</v>
      </c>
      <c r="D255" s="95">
        <v>45967</v>
      </c>
      <c r="E255" s="46"/>
    </row>
    <row r="256" spans="1:5" ht="19.5" customHeight="1" x14ac:dyDescent="0.2">
      <c r="A256" s="56" t="s">
        <v>558</v>
      </c>
      <c r="B256" s="46" t="s">
        <v>559</v>
      </c>
      <c r="C256" s="93">
        <v>425</v>
      </c>
      <c r="D256" s="95">
        <v>45981</v>
      </c>
      <c r="E256" s="46"/>
    </row>
    <row r="257" spans="1:5" ht="19.5" customHeight="1" x14ac:dyDescent="0.2">
      <c r="A257" s="56" t="s">
        <v>560</v>
      </c>
      <c r="B257" s="46" t="s">
        <v>561</v>
      </c>
      <c r="C257" s="93">
        <v>421.57</v>
      </c>
      <c r="D257" s="95">
        <v>45978</v>
      </c>
      <c r="E257" s="46"/>
    </row>
    <row r="258" spans="1:5" ht="19.5" customHeight="1" x14ac:dyDescent="0.2">
      <c r="A258" s="56" t="s">
        <v>562</v>
      </c>
      <c r="B258" s="46" t="s">
        <v>246</v>
      </c>
      <c r="C258" s="93">
        <v>410</v>
      </c>
      <c r="D258" s="95">
        <v>45964</v>
      </c>
      <c r="E258" s="46"/>
    </row>
    <row r="259" spans="1:5" ht="19.5" customHeight="1" x14ac:dyDescent="0.2">
      <c r="A259" s="56" t="s">
        <v>197</v>
      </c>
      <c r="B259" s="46" t="s">
        <v>563</v>
      </c>
      <c r="C259" s="93">
        <v>409.35</v>
      </c>
      <c r="D259" s="95">
        <v>45978</v>
      </c>
      <c r="E259" s="46"/>
    </row>
    <row r="260" spans="1:5" ht="19.5" customHeight="1" x14ac:dyDescent="0.2">
      <c r="A260" s="56" t="s">
        <v>308</v>
      </c>
      <c r="B260" s="46" t="s">
        <v>302</v>
      </c>
      <c r="C260" s="93">
        <v>406.59</v>
      </c>
      <c r="D260" s="95">
        <v>45968</v>
      </c>
      <c r="E260" s="46"/>
    </row>
    <row r="261" spans="1:5" ht="19.5" customHeight="1" x14ac:dyDescent="0.2">
      <c r="A261" s="56" t="s">
        <v>564</v>
      </c>
      <c r="B261" s="46" t="s">
        <v>565</v>
      </c>
      <c r="C261" s="93">
        <v>400</v>
      </c>
      <c r="D261" s="95">
        <v>45978</v>
      </c>
      <c r="E261" s="46"/>
    </row>
    <row r="262" spans="1:5" ht="19.5" customHeight="1" x14ac:dyDescent="0.2">
      <c r="A262" s="56" t="s">
        <v>566</v>
      </c>
      <c r="B262" s="46" t="s">
        <v>567</v>
      </c>
      <c r="C262" s="93">
        <v>400</v>
      </c>
      <c r="D262" s="95">
        <v>45979</v>
      </c>
      <c r="E262" s="46"/>
    </row>
    <row r="263" spans="1:5" ht="19.5" customHeight="1" x14ac:dyDescent="0.2">
      <c r="A263" s="56" t="s">
        <v>568</v>
      </c>
      <c r="B263" s="46" t="s">
        <v>569</v>
      </c>
      <c r="C263" s="93">
        <v>400</v>
      </c>
      <c r="D263" s="95">
        <v>45981</v>
      </c>
      <c r="E263" s="46"/>
    </row>
    <row r="264" spans="1:5" ht="19.5" customHeight="1" x14ac:dyDescent="0.2">
      <c r="A264" s="56" t="s">
        <v>570</v>
      </c>
      <c r="B264" s="46" t="s">
        <v>250</v>
      </c>
      <c r="C264" s="93">
        <v>394.55</v>
      </c>
      <c r="D264" s="95">
        <v>45971</v>
      </c>
      <c r="E264" s="46"/>
    </row>
    <row r="265" spans="1:5" ht="19.5" customHeight="1" x14ac:dyDescent="0.2">
      <c r="A265" s="56" t="s">
        <v>571</v>
      </c>
      <c r="B265" s="46" t="s">
        <v>572</v>
      </c>
      <c r="C265" s="93">
        <v>378.57</v>
      </c>
      <c r="D265" s="95">
        <v>45968</v>
      </c>
      <c r="E265" s="46"/>
    </row>
    <row r="266" spans="1:5" ht="19.5" customHeight="1" x14ac:dyDescent="0.2">
      <c r="A266" s="56" t="s">
        <v>573</v>
      </c>
      <c r="B266" s="46" t="s">
        <v>203</v>
      </c>
      <c r="C266" s="93">
        <v>375.9</v>
      </c>
      <c r="D266" s="95">
        <v>45973</v>
      </c>
      <c r="E266" s="46"/>
    </row>
    <row r="267" spans="1:5" ht="19.5" customHeight="1" x14ac:dyDescent="0.2">
      <c r="A267" s="56" t="s">
        <v>168</v>
      </c>
      <c r="B267" s="46" t="s">
        <v>304</v>
      </c>
      <c r="C267" s="93">
        <v>375.19</v>
      </c>
      <c r="D267" s="95">
        <v>45980</v>
      </c>
      <c r="E267" s="46"/>
    </row>
    <row r="268" spans="1:5" ht="19.5" customHeight="1" x14ac:dyDescent="0.2">
      <c r="A268" s="56" t="s">
        <v>114</v>
      </c>
      <c r="B268" s="46" t="s">
        <v>574</v>
      </c>
      <c r="C268" s="93">
        <v>372</v>
      </c>
      <c r="D268" s="95">
        <v>45972</v>
      </c>
      <c r="E268" s="46"/>
    </row>
    <row r="269" spans="1:5" ht="19.5" customHeight="1" x14ac:dyDescent="0.2">
      <c r="A269" s="56" t="s">
        <v>154</v>
      </c>
      <c r="B269" s="46" t="s">
        <v>575</v>
      </c>
      <c r="C269" s="93">
        <v>370</v>
      </c>
      <c r="D269" s="95">
        <v>45965</v>
      </c>
      <c r="E269" s="46"/>
    </row>
    <row r="270" spans="1:5" ht="19.5" customHeight="1" x14ac:dyDescent="0.2">
      <c r="A270" s="56" t="s">
        <v>111</v>
      </c>
      <c r="B270" s="46" t="s">
        <v>237</v>
      </c>
      <c r="C270" s="93">
        <v>346.8</v>
      </c>
      <c r="D270" s="95">
        <v>45974</v>
      </c>
      <c r="E270" s="46"/>
    </row>
    <row r="271" spans="1:5" ht="19.5" customHeight="1" x14ac:dyDescent="0.2">
      <c r="A271" s="56" t="s">
        <v>111</v>
      </c>
      <c r="B271" s="46" t="s">
        <v>576</v>
      </c>
      <c r="C271" s="93">
        <v>346.8</v>
      </c>
      <c r="D271" s="95">
        <v>45985</v>
      </c>
      <c r="E271" s="46"/>
    </row>
    <row r="272" spans="1:5" ht="19.5" customHeight="1" x14ac:dyDescent="0.2">
      <c r="A272" s="56" t="s">
        <v>100</v>
      </c>
      <c r="B272" s="46" t="s">
        <v>251</v>
      </c>
      <c r="C272" s="93">
        <v>344.98</v>
      </c>
      <c r="D272" s="95">
        <v>45981</v>
      </c>
      <c r="E272" s="46"/>
    </row>
    <row r="273" spans="1:5" ht="19.5" customHeight="1" x14ac:dyDescent="0.2">
      <c r="A273" s="56" t="s">
        <v>577</v>
      </c>
      <c r="B273" s="46" t="s">
        <v>304</v>
      </c>
      <c r="C273" s="93">
        <v>336.29</v>
      </c>
      <c r="D273" s="95">
        <v>45982</v>
      </c>
      <c r="E273" s="46"/>
    </row>
    <row r="274" spans="1:5" ht="19.5" customHeight="1" x14ac:dyDescent="0.2">
      <c r="A274" s="56" t="s">
        <v>272</v>
      </c>
      <c r="B274" s="46" t="s">
        <v>207</v>
      </c>
      <c r="C274" s="93">
        <v>334.32</v>
      </c>
      <c r="D274" s="95">
        <v>45968</v>
      </c>
      <c r="E274" s="46"/>
    </row>
    <row r="275" spans="1:5" ht="19.5" customHeight="1" x14ac:dyDescent="0.2">
      <c r="A275" s="56" t="s">
        <v>152</v>
      </c>
      <c r="B275" s="46" t="s">
        <v>578</v>
      </c>
      <c r="C275" s="93">
        <v>330.94</v>
      </c>
      <c r="D275" s="95">
        <v>45979</v>
      </c>
      <c r="E275" s="46"/>
    </row>
    <row r="276" spans="1:5" ht="19.5" customHeight="1" x14ac:dyDescent="0.2">
      <c r="A276" s="56" t="s">
        <v>157</v>
      </c>
      <c r="B276" s="46" t="s">
        <v>134</v>
      </c>
      <c r="C276" s="93">
        <v>329.84</v>
      </c>
      <c r="D276" s="95">
        <v>45971</v>
      </c>
      <c r="E276" s="46"/>
    </row>
    <row r="277" spans="1:5" ht="19.5" customHeight="1" x14ac:dyDescent="0.2">
      <c r="A277" s="56" t="s">
        <v>579</v>
      </c>
      <c r="B277" s="46" t="s">
        <v>270</v>
      </c>
      <c r="C277" s="93">
        <v>328</v>
      </c>
      <c r="D277" s="95">
        <v>45964</v>
      </c>
      <c r="E277" s="46"/>
    </row>
    <row r="278" spans="1:5" ht="19.5" customHeight="1" x14ac:dyDescent="0.2">
      <c r="A278" s="56" t="s">
        <v>580</v>
      </c>
      <c r="B278" s="46" t="s">
        <v>581</v>
      </c>
      <c r="C278" s="93">
        <v>319.87</v>
      </c>
      <c r="D278" s="95">
        <v>45966</v>
      </c>
      <c r="E278" s="46"/>
    </row>
    <row r="279" spans="1:5" ht="19.5" customHeight="1" x14ac:dyDescent="0.2">
      <c r="A279" s="56" t="s">
        <v>200</v>
      </c>
      <c r="B279" s="46" t="s">
        <v>158</v>
      </c>
      <c r="C279" s="93">
        <v>314.93</v>
      </c>
      <c r="D279" s="95">
        <v>45978</v>
      </c>
      <c r="E279" s="46"/>
    </row>
    <row r="280" spans="1:5" ht="19.5" customHeight="1" x14ac:dyDescent="0.2">
      <c r="A280" s="56" t="s">
        <v>571</v>
      </c>
      <c r="B280" s="46" t="s">
        <v>572</v>
      </c>
      <c r="C280" s="93">
        <v>306.89</v>
      </c>
      <c r="D280" s="95">
        <v>45967</v>
      </c>
      <c r="E280" s="46"/>
    </row>
    <row r="281" spans="1:5" ht="19.5" customHeight="1" x14ac:dyDescent="0.2">
      <c r="A281" s="56" t="s">
        <v>295</v>
      </c>
      <c r="B281" s="46" t="s">
        <v>582</v>
      </c>
      <c r="C281" s="93">
        <v>304</v>
      </c>
      <c r="D281" s="95">
        <v>45979</v>
      </c>
      <c r="E281" s="46"/>
    </row>
    <row r="282" spans="1:5" ht="19.5" customHeight="1" x14ac:dyDescent="0.2">
      <c r="A282" s="56" t="s">
        <v>195</v>
      </c>
      <c r="B282" s="46" t="s">
        <v>583</v>
      </c>
      <c r="C282" s="93">
        <v>300.67</v>
      </c>
      <c r="D282" s="95">
        <v>45982</v>
      </c>
      <c r="E282" s="46"/>
    </row>
    <row r="283" spans="1:5" ht="19.5" customHeight="1" x14ac:dyDescent="0.2">
      <c r="A283" s="56" t="s">
        <v>584</v>
      </c>
      <c r="B283" s="46" t="s">
        <v>585</v>
      </c>
      <c r="C283" s="93">
        <v>300</v>
      </c>
      <c r="D283" s="95">
        <v>45971</v>
      </c>
      <c r="E283" s="46"/>
    </row>
    <row r="284" spans="1:5" ht="19.5" customHeight="1" x14ac:dyDescent="0.2">
      <c r="A284" s="56" t="s">
        <v>586</v>
      </c>
      <c r="B284" s="46" t="s">
        <v>587</v>
      </c>
      <c r="C284" s="93">
        <v>300</v>
      </c>
      <c r="D284" s="95">
        <v>45980</v>
      </c>
      <c r="E284" s="46"/>
    </row>
    <row r="285" spans="1:5" ht="19.5" customHeight="1" x14ac:dyDescent="0.2">
      <c r="A285" s="56" t="s">
        <v>588</v>
      </c>
      <c r="B285" s="46" t="s">
        <v>589</v>
      </c>
      <c r="C285" s="93">
        <v>282.10000000000002</v>
      </c>
      <c r="D285" s="95">
        <v>45971</v>
      </c>
      <c r="E285" s="46"/>
    </row>
    <row r="286" spans="1:5" ht="19.5" customHeight="1" x14ac:dyDescent="0.2">
      <c r="A286" s="56" t="s">
        <v>149</v>
      </c>
      <c r="B286" s="46" t="s">
        <v>590</v>
      </c>
      <c r="C286" s="93">
        <v>282</v>
      </c>
      <c r="D286" s="95">
        <v>45972</v>
      </c>
      <c r="E286" s="46"/>
    </row>
    <row r="287" spans="1:5" ht="19.5" customHeight="1" x14ac:dyDescent="0.2">
      <c r="A287" s="56" t="s">
        <v>100</v>
      </c>
      <c r="B287" s="46" t="s">
        <v>591</v>
      </c>
      <c r="C287" s="93">
        <v>278.83999999999997</v>
      </c>
      <c r="D287" s="95">
        <v>45986</v>
      </c>
      <c r="E287" s="46"/>
    </row>
    <row r="288" spans="1:5" ht="19.5" customHeight="1" x14ac:dyDescent="0.2">
      <c r="A288" s="56" t="s">
        <v>100</v>
      </c>
      <c r="B288" s="46" t="s">
        <v>331</v>
      </c>
      <c r="C288" s="93">
        <v>277.12</v>
      </c>
      <c r="D288" s="95">
        <v>45978</v>
      </c>
      <c r="E288" s="46"/>
    </row>
    <row r="289" spans="1:5" ht="19.5" customHeight="1" x14ac:dyDescent="0.2">
      <c r="A289" s="56" t="s">
        <v>119</v>
      </c>
      <c r="B289" s="46" t="s">
        <v>592</v>
      </c>
      <c r="C289" s="93">
        <v>270</v>
      </c>
      <c r="D289" s="95">
        <v>45978</v>
      </c>
      <c r="E289" s="46"/>
    </row>
    <row r="290" spans="1:5" ht="19.5" customHeight="1" x14ac:dyDescent="0.2">
      <c r="A290" s="56" t="s">
        <v>306</v>
      </c>
      <c r="B290" s="46" t="s">
        <v>593</v>
      </c>
      <c r="C290" s="93">
        <v>269.23</v>
      </c>
      <c r="D290" s="95">
        <v>45978</v>
      </c>
      <c r="E290" s="46"/>
    </row>
    <row r="291" spans="1:5" ht="19.5" customHeight="1" x14ac:dyDescent="0.2">
      <c r="A291" s="56" t="s">
        <v>111</v>
      </c>
      <c r="B291" s="46" t="s">
        <v>594</v>
      </c>
      <c r="C291" s="93">
        <v>268.75</v>
      </c>
      <c r="D291" s="95">
        <v>45964</v>
      </c>
      <c r="E291" s="46"/>
    </row>
    <row r="292" spans="1:5" ht="19.5" customHeight="1" x14ac:dyDescent="0.2">
      <c r="A292" s="56" t="s">
        <v>571</v>
      </c>
      <c r="B292" s="46" t="s">
        <v>572</v>
      </c>
      <c r="C292" s="93">
        <v>260.5</v>
      </c>
      <c r="D292" s="95">
        <v>45972</v>
      </c>
      <c r="E292" s="46"/>
    </row>
    <row r="293" spans="1:5" ht="19.5" customHeight="1" x14ac:dyDescent="0.2">
      <c r="A293" s="56" t="s">
        <v>595</v>
      </c>
      <c r="B293" s="46" t="s">
        <v>596</v>
      </c>
      <c r="C293" s="93">
        <v>260</v>
      </c>
      <c r="D293" s="95">
        <v>45985</v>
      </c>
      <c r="E293" s="46"/>
    </row>
    <row r="294" spans="1:5" ht="19.5" customHeight="1" x14ac:dyDescent="0.2">
      <c r="A294" s="56" t="s">
        <v>135</v>
      </c>
      <c r="B294" s="46" t="s">
        <v>134</v>
      </c>
      <c r="C294" s="93">
        <v>253.05</v>
      </c>
      <c r="D294" s="95">
        <v>45979</v>
      </c>
      <c r="E294" s="46"/>
    </row>
    <row r="295" spans="1:5" ht="19.5" customHeight="1" x14ac:dyDescent="0.2">
      <c r="A295" s="56" t="s">
        <v>100</v>
      </c>
      <c r="B295" s="46" t="s">
        <v>248</v>
      </c>
      <c r="C295" s="93">
        <v>252.71</v>
      </c>
      <c r="D295" s="95">
        <v>45972</v>
      </c>
      <c r="E295" s="46"/>
    </row>
    <row r="296" spans="1:5" ht="19.5" customHeight="1" x14ac:dyDescent="0.2">
      <c r="A296" s="56" t="s">
        <v>597</v>
      </c>
      <c r="B296" s="46" t="s">
        <v>598</v>
      </c>
      <c r="C296" s="93">
        <v>250</v>
      </c>
      <c r="D296" s="95">
        <v>45974</v>
      </c>
      <c r="E296" s="46"/>
    </row>
    <row r="297" spans="1:5" ht="19.5" customHeight="1" x14ac:dyDescent="0.2">
      <c r="A297" s="56" t="s">
        <v>77</v>
      </c>
      <c r="B297" s="46" t="s">
        <v>599</v>
      </c>
      <c r="C297" s="93">
        <v>250</v>
      </c>
      <c r="D297" s="95">
        <v>45981</v>
      </c>
      <c r="E297" s="46"/>
    </row>
    <row r="298" spans="1:5" ht="19.5" customHeight="1" x14ac:dyDescent="0.2">
      <c r="A298" s="56" t="s">
        <v>105</v>
      </c>
      <c r="B298" s="46" t="s">
        <v>600</v>
      </c>
      <c r="C298" s="93">
        <v>250</v>
      </c>
      <c r="D298" s="95">
        <v>45985</v>
      </c>
      <c r="E298" s="46"/>
    </row>
    <row r="299" spans="1:5" ht="19.5" customHeight="1" x14ac:dyDescent="0.2">
      <c r="A299" s="56" t="s">
        <v>110</v>
      </c>
      <c r="B299" s="46" t="s">
        <v>258</v>
      </c>
      <c r="C299" s="93">
        <v>245</v>
      </c>
      <c r="D299" s="95">
        <v>45968</v>
      </c>
      <c r="E299" s="46"/>
    </row>
    <row r="300" spans="1:5" ht="19.5" customHeight="1" x14ac:dyDescent="0.2">
      <c r="A300" s="56" t="s">
        <v>601</v>
      </c>
      <c r="B300" s="46" t="s">
        <v>254</v>
      </c>
      <c r="C300" s="93">
        <v>242.88</v>
      </c>
      <c r="D300" s="95">
        <v>45980</v>
      </c>
      <c r="E300" s="46"/>
    </row>
    <row r="301" spans="1:5" ht="19.5" customHeight="1" x14ac:dyDescent="0.2">
      <c r="A301" s="56" t="s">
        <v>236</v>
      </c>
      <c r="B301" s="46" t="s">
        <v>389</v>
      </c>
      <c r="C301" s="93">
        <v>240</v>
      </c>
      <c r="D301" s="95">
        <v>45985</v>
      </c>
      <c r="E301" s="46"/>
    </row>
    <row r="302" spans="1:5" ht="19.5" customHeight="1" x14ac:dyDescent="0.2">
      <c r="A302" s="56" t="s">
        <v>602</v>
      </c>
      <c r="B302" s="46" t="s">
        <v>239</v>
      </c>
      <c r="C302" s="93">
        <v>233.01</v>
      </c>
      <c r="D302" s="95">
        <v>45973</v>
      </c>
      <c r="E302" s="46"/>
    </row>
    <row r="303" spans="1:5" ht="19.5" customHeight="1" x14ac:dyDescent="0.2">
      <c r="A303" s="56" t="s">
        <v>80</v>
      </c>
      <c r="B303" s="46" t="s">
        <v>221</v>
      </c>
      <c r="C303" s="93">
        <v>228.43</v>
      </c>
      <c r="D303" s="95">
        <v>45978</v>
      </c>
      <c r="E303" s="46"/>
    </row>
    <row r="304" spans="1:5" ht="19.5" customHeight="1" x14ac:dyDescent="0.2">
      <c r="A304" s="56" t="s">
        <v>103</v>
      </c>
      <c r="B304" s="46" t="s">
        <v>283</v>
      </c>
      <c r="C304" s="93">
        <v>225.17</v>
      </c>
      <c r="D304" s="95">
        <v>45979</v>
      </c>
      <c r="E304" s="46"/>
    </row>
    <row r="305" spans="1:5" ht="19.5" customHeight="1" x14ac:dyDescent="0.2">
      <c r="A305" s="56" t="s">
        <v>103</v>
      </c>
      <c r="B305" s="46" t="s">
        <v>283</v>
      </c>
      <c r="C305" s="93">
        <v>225.17</v>
      </c>
      <c r="D305" s="95">
        <v>45981</v>
      </c>
      <c r="E305" s="46"/>
    </row>
    <row r="306" spans="1:5" ht="19.5" customHeight="1" x14ac:dyDescent="0.2">
      <c r="A306" s="56" t="s">
        <v>274</v>
      </c>
      <c r="B306" s="46" t="s">
        <v>275</v>
      </c>
      <c r="C306" s="93">
        <v>223.65</v>
      </c>
      <c r="D306" s="95">
        <v>45967</v>
      </c>
      <c r="E306" s="46"/>
    </row>
    <row r="307" spans="1:5" ht="19.5" customHeight="1" x14ac:dyDescent="0.2">
      <c r="A307" s="56" t="s">
        <v>100</v>
      </c>
      <c r="B307" s="46" t="s">
        <v>248</v>
      </c>
      <c r="C307" s="93">
        <v>217.58</v>
      </c>
      <c r="D307" s="95">
        <v>45966</v>
      </c>
      <c r="E307" s="46"/>
    </row>
    <row r="308" spans="1:5" ht="19.5" customHeight="1" x14ac:dyDescent="0.2">
      <c r="A308" s="56" t="s">
        <v>603</v>
      </c>
      <c r="B308" s="46" t="s">
        <v>575</v>
      </c>
      <c r="C308" s="93">
        <v>217.37</v>
      </c>
      <c r="D308" s="95">
        <v>45966</v>
      </c>
      <c r="E308" s="46"/>
    </row>
    <row r="309" spans="1:5" ht="19.5" customHeight="1" x14ac:dyDescent="0.2">
      <c r="A309" s="56" t="s">
        <v>604</v>
      </c>
      <c r="B309" s="46" t="s">
        <v>443</v>
      </c>
      <c r="C309" s="93">
        <v>215.6</v>
      </c>
      <c r="D309" s="95">
        <v>45981</v>
      </c>
      <c r="E309" s="46"/>
    </row>
    <row r="310" spans="1:5" ht="19.5" customHeight="1" x14ac:dyDescent="0.2">
      <c r="A310" s="56" t="s">
        <v>605</v>
      </c>
      <c r="B310" s="46" t="s">
        <v>606</v>
      </c>
      <c r="C310" s="93">
        <v>214.2</v>
      </c>
      <c r="D310" s="95">
        <v>45974</v>
      </c>
      <c r="E310" s="46"/>
    </row>
    <row r="311" spans="1:5" ht="19.5" customHeight="1" x14ac:dyDescent="0.2">
      <c r="A311" s="56" t="s">
        <v>133</v>
      </c>
      <c r="B311" s="46" t="s">
        <v>241</v>
      </c>
      <c r="C311" s="93">
        <v>208.08</v>
      </c>
      <c r="D311" s="95">
        <v>45978</v>
      </c>
      <c r="E311" s="46"/>
    </row>
    <row r="312" spans="1:5" ht="19.5" customHeight="1" x14ac:dyDescent="0.2">
      <c r="A312" s="56" t="s">
        <v>273</v>
      </c>
      <c r="B312" s="46" t="s">
        <v>223</v>
      </c>
      <c r="C312" s="93">
        <v>207.5</v>
      </c>
      <c r="D312" s="95">
        <v>45973</v>
      </c>
      <c r="E312" s="46"/>
    </row>
    <row r="313" spans="1:5" ht="19.5" customHeight="1" x14ac:dyDescent="0.2">
      <c r="A313" s="56" t="s">
        <v>199</v>
      </c>
      <c r="B313" s="46" t="s">
        <v>607</v>
      </c>
      <c r="C313" s="93">
        <v>205.87</v>
      </c>
      <c r="D313" s="95">
        <v>45964</v>
      </c>
      <c r="E313" s="46"/>
    </row>
    <row r="314" spans="1:5" ht="19.5" customHeight="1" x14ac:dyDescent="0.2">
      <c r="A314" s="56" t="s">
        <v>279</v>
      </c>
      <c r="B314" s="46" t="s">
        <v>280</v>
      </c>
      <c r="C314" s="93">
        <v>202.3</v>
      </c>
      <c r="D314" s="95">
        <v>45966</v>
      </c>
      <c r="E314" s="46"/>
    </row>
    <row r="315" spans="1:5" ht="19.5" customHeight="1" x14ac:dyDescent="0.2">
      <c r="A315" s="56" t="s">
        <v>115</v>
      </c>
      <c r="B315" s="46" t="s">
        <v>220</v>
      </c>
      <c r="C315" s="93">
        <v>201.56</v>
      </c>
      <c r="D315" s="95">
        <v>45985</v>
      </c>
      <c r="E315" s="46"/>
    </row>
    <row r="316" spans="1:5" ht="19.5" customHeight="1" x14ac:dyDescent="0.2">
      <c r="A316" s="56" t="s">
        <v>277</v>
      </c>
      <c r="B316" s="46" t="s">
        <v>608</v>
      </c>
      <c r="C316" s="93">
        <v>200.9</v>
      </c>
      <c r="D316" s="95">
        <v>45971</v>
      </c>
      <c r="E316" s="46"/>
    </row>
    <row r="317" spans="1:5" ht="19.5" customHeight="1" x14ac:dyDescent="0.2">
      <c r="A317" s="56" t="s">
        <v>187</v>
      </c>
      <c r="B317" s="46" t="s">
        <v>609</v>
      </c>
      <c r="C317" s="93">
        <v>200</v>
      </c>
      <c r="D317" s="95">
        <v>45964</v>
      </c>
      <c r="E317" s="46"/>
    </row>
    <row r="318" spans="1:5" ht="19.5" customHeight="1" x14ac:dyDescent="0.2">
      <c r="A318" s="56" t="s">
        <v>610</v>
      </c>
      <c r="B318" s="46" t="s">
        <v>611</v>
      </c>
      <c r="C318" s="93">
        <v>200</v>
      </c>
      <c r="D318" s="95">
        <v>45974</v>
      </c>
      <c r="E318" s="46"/>
    </row>
    <row r="319" spans="1:5" ht="19.5" customHeight="1" x14ac:dyDescent="0.2">
      <c r="A319" s="56" t="s">
        <v>179</v>
      </c>
      <c r="B319" s="46" t="s">
        <v>251</v>
      </c>
      <c r="C319" s="93">
        <v>199</v>
      </c>
      <c r="D319" s="95">
        <v>45986</v>
      </c>
      <c r="E319" s="46"/>
    </row>
    <row r="320" spans="1:5" ht="19.5" customHeight="1" x14ac:dyDescent="0.2">
      <c r="A320" s="56" t="s">
        <v>612</v>
      </c>
      <c r="B320" s="46" t="s">
        <v>301</v>
      </c>
      <c r="C320" s="93">
        <v>197.54</v>
      </c>
      <c r="D320" s="95">
        <v>45974</v>
      </c>
      <c r="E320" s="46"/>
    </row>
    <row r="321" spans="1:5" ht="19.5" customHeight="1" x14ac:dyDescent="0.2">
      <c r="A321" s="56" t="s">
        <v>613</v>
      </c>
      <c r="B321" s="46" t="s">
        <v>614</v>
      </c>
      <c r="C321" s="93">
        <v>195</v>
      </c>
      <c r="D321" s="95">
        <v>45985</v>
      </c>
      <c r="E321" s="46"/>
    </row>
    <row r="322" spans="1:5" ht="19.5" customHeight="1" x14ac:dyDescent="0.2">
      <c r="A322" s="56" t="s">
        <v>615</v>
      </c>
      <c r="B322" s="46" t="s">
        <v>223</v>
      </c>
      <c r="C322" s="93">
        <v>193</v>
      </c>
      <c r="D322" s="95">
        <v>45966</v>
      </c>
      <c r="E322" s="46"/>
    </row>
    <row r="323" spans="1:5" ht="19.5" customHeight="1" x14ac:dyDescent="0.2">
      <c r="A323" s="56" t="s">
        <v>616</v>
      </c>
      <c r="B323" s="46" t="s">
        <v>121</v>
      </c>
      <c r="C323" s="93">
        <v>181.72</v>
      </c>
      <c r="D323" s="95">
        <v>45964</v>
      </c>
      <c r="E323" s="46"/>
    </row>
    <row r="324" spans="1:5" ht="19.5" customHeight="1" x14ac:dyDescent="0.2">
      <c r="A324" s="56" t="s">
        <v>617</v>
      </c>
      <c r="B324" s="46" t="s">
        <v>201</v>
      </c>
      <c r="C324" s="93">
        <v>180</v>
      </c>
      <c r="D324" s="95">
        <v>45964</v>
      </c>
      <c r="E324" s="46"/>
    </row>
    <row r="325" spans="1:5" ht="19.5" customHeight="1" x14ac:dyDescent="0.2">
      <c r="A325" s="56" t="s">
        <v>618</v>
      </c>
      <c r="B325" s="46" t="s">
        <v>201</v>
      </c>
      <c r="C325" s="93">
        <v>180</v>
      </c>
      <c r="D325" s="95">
        <v>45964</v>
      </c>
      <c r="E325" s="46"/>
    </row>
    <row r="326" spans="1:5" ht="19.5" customHeight="1" x14ac:dyDescent="0.2">
      <c r="A326" s="56" t="s">
        <v>619</v>
      </c>
      <c r="B326" s="46" t="s">
        <v>201</v>
      </c>
      <c r="C326" s="93">
        <v>180</v>
      </c>
      <c r="D326" s="95">
        <v>45965</v>
      </c>
      <c r="E326" s="46"/>
    </row>
    <row r="327" spans="1:5" ht="19.5" customHeight="1" x14ac:dyDescent="0.2">
      <c r="A327" s="56" t="s">
        <v>620</v>
      </c>
      <c r="B327" s="46" t="s">
        <v>201</v>
      </c>
      <c r="C327" s="93">
        <v>180</v>
      </c>
      <c r="D327" s="95">
        <v>45965</v>
      </c>
      <c r="E327" s="46"/>
    </row>
    <row r="328" spans="1:5" ht="19.5" customHeight="1" x14ac:dyDescent="0.2">
      <c r="A328" s="56" t="s">
        <v>621</v>
      </c>
      <c r="B328" s="46" t="s">
        <v>201</v>
      </c>
      <c r="C328" s="93">
        <v>180</v>
      </c>
      <c r="D328" s="95">
        <v>45965</v>
      </c>
      <c r="E328" s="46"/>
    </row>
    <row r="329" spans="1:5" ht="19.5" customHeight="1" x14ac:dyDescent="0.2">
      <c r="A329" s="56" t="s">
        <v>622</v>
      </c>
      <c r="B329" s="46" t="s">
        <v>201</v>
      </c>
      <c r="C329" s="93">
        <v>180</v>
      </c>
      <c r="D329" s="95">
        <v>45965</v>
      </c>
      <c r="E329" s="46"/>
    </row>
    <row r="330" spans="1:5" ht="19.5" customHeight="1" x14ac:dyDescent="0.2">
      <c r="A330" s="56" t="s">
        <v>623</v>
      </c>
      <c r="B330" s="46" t="s">
        <v>201</v>
      </c>
      <c r="C330" s="93">
        <v>180</v>
      </c>
      <c r="D330" s="95">
        <v>45965</v>
      </c>
      <c r="E330" s="46"/>
    </row>
    <row r="331" spans="1:5" ht="19.5" customHeight="1" x14ac:dyDescent="0.2">
      <c r="A331" s="56" t="s">
        <v>624</v>
      </c>
      <c r="B331" s="46" t="s">
        <v>201</v>
      </c>
      <c r="C331" s="93">
        <v>180</v>
      </c>
      <c r="D331" s="95">
        <v>45965</v>
      </c>
      <c r="E331" s="46"/>
    </row>
    <row r="332" spans="1:5" ht="19.5" customHeight="1" x14ac:dyDescent="0.2">
      <c r="A332" s="56" t="s">
        <v>625</v>
      </c>
      <c r="B332" s="46" t="s">
        <v>201</v>
      </c>
      <c r="C332" s="93">
        <v>180</v>
      </c>
      <c r="D332" s="95">
        <v>45965</v>
      </c>
      <c r="E332" s="46"/>
    </row>
    <row r="333" spans="1:5" ht="19.5" customHeight="1" x14ac:dyDescent="0.2">
      <c r="A333" s="56" t="s">
        <v>626</v>
      </c>
      <c r="B333" s="46" t="s">
        <v>201</v>
      </c>
      <c r="C333" s="93">
        <v>180</v>
      </c>
      <c r="D333" s="95">
        <v>45965</v>
      </c>
      <c r="E333" s="46"/>
    </row>
    <row r="334" spans="1:5" ht="19.5" customHeight="1" x14ac:dyDescent="0.2">
      <c r="A334" s="56" t="s">
        <v>627</v>
      </c>
      <c r="B334" s="46" t="s">
        <v>201</v>
      </c>
      <c r="C334" s="93">
        <v>180</v>
      </c>
      <c r="D334" s="95">
        <v>45965</v>
      </c>
      <c r="E334" s="46"/>
    </row>
    <row r="335" spans="1:5" ht="19.5" customHeight="1" x14ac:dyDescent="0.2">
      <c r="A335" s="56" t="s">
        <v>628</v>
      </c>
      <c r="B335" s="46" t="s">
        <v>201</v>
      </c>
      <c r="C335" s="93">
        <v>180</v>
      </c>
      <c r="D335" s="95">
        <v>45968</v>
      </c>
      <c r="E335" s="46"/>
    </row>
    <row r="336" spans="1:5" ht="19.5" customHeight="1" x14ac:dyDescent="0.2">
      <c r="A336" s="56" t="s">
        <v>629</v>
      </c>
      <c r="B336" s="46" t="s">
        <v>201</v>
      </c>
      <c r="C336" s="93">
        <v>180</v>
      </c>
      <c r="D336" s="95">
        <v>45968</v>
      </c>
      <c r="E336" s="46"/>
    </row>
    <row r="337" spans="1:5" ht="19.5" customHeight="1" x14ac:dyDescent="0.2">
      <c r="A337" s="56" t="s">
        <v>630</v>
      </c>
      <c r="B337" s="46" t="s">
        <v>201</v>
      </c>
      <c r="C337" s="93">
        <v>180</v>
      </c>
      <c r="D337" s="95">
        <v>45968</v>
      </c>
      <c r="E337" s="46"/>
    </row>
    <row r="338" spans="1:5" ht="19.5" customHeight="1" x14ac:dyDescent="0.2">
      <c r="A338" s="56" t="s">
        <v>631</v>
      </c>
      <c r="B338" s="46" t="s">
        <v>201</v>
      </c>
      <c r="C338" s="93">
        <v>180</v>
      </c>
      <c r="D338" s="95">
        <v>45968</v>
      </c>
      <c r="E338" s="46"/>
    </row>
    <row r="339" spans="1:5" ht="19.5" customHeight="1" x14ac:dyDescent="0.2">
      <c r="A339" s="56" t="s">
        <v>622</v>
      </c>
      <c r="B339" s="46" t="s">
        <v>201</v>
      </c>
      <c r="C339" s="93">
        <v>180</v>
      </c>
      <c r="D339" s="95">
        <v>45978</v>
      </c>
      <c r="E339" s="46"/>
    </row>
    <row r="340" spans="1:5" ht="19.5" customHeight="1" x14ac:dyDescent="0.2">
      <c r="A340" s="56" t="s">
        <v>632</v>
      </c>
      <c r="B340" s="46" t="s">
        <v>201</v>
      </c>
      <c r="C340" s="93">
        <v>180</v>
      </c>
      <c r="D340" s="95">
        <v>45978</v>
      </c>
      <c r="E340" s="46"/>
    </row>
    <row r="341" spans="1:5" ht="19.5" customHeight="1" x14ac:dyDescent="0.2">
      <c r="A341" s="56" t="s">
        <v>633</v>
      </c>
      <c r="B341" s="46" t="s">
        <v>201</v>
      </c>
      <c r="C341" s="93">
        <v>180</v>
      </c>
      <c r="D341" s="95">
        <v>45978</v>
      </c>
      <c r="E341" s="46"/>
    </row>
    <row r="342" spans="1:5" ht="19.5" customHeight="1" x14ac:dyDescent="0.2">
      <c r="A342" s="56" t="s">
        <v>634</v>
      </c>
      <c r="B342" s="46" t="s">
        <v>201</v>
      </c>
      <c r="C342" s="93">
        <v>180</v>
      </c>
      <c r="D342" s="95">
        <v>45978</v>
      </c>
      <c r="E342" s="46"/>
    </row>
    <row r="343" spans="1:5" ht="19.5" customHeight="1" x14ac:dyDescent="0.2">
      <c r="A343" s="56" t="s">
        <v>623</v>
      </c>
      <c r="B343" s="46" t="s">
        <v>201</v>
      </c>
      <c r="C343" s="93">
        <v>180</v>
      </c>
      <c r="D343" s="95">
        <v>45978</v>
      </c>
      <c r="E343" s="46"/>
    </row>
    <row r="344" spans="1:5" ht="19.5" customHeight="1" x14ac:dyDescent="0.2">
      <c r="A344" s="56" t="s">
        <v>635</v>
      </c>
      <c r="B344" s="46" t="s">
        <v>201</v>
      </c>
      <c r="C344" s="93">
        <v>180</v>
      </c>
      <c r="D344" s="95">
        <v>45978</v>
      </c>
      <c r="E344" s="46"/>
    </row>
    <row r="345" spans="1:5" ht="19.5" customHeight="1" x14ac:dyDescent="0.2">
      <c r="A345" s="56" t="s">
        <v>636</v>
      </c>
      <c r="B345" s="46" t="s">
        <v>201</v>
      </c>
      <c r="C345" s="93">
        <v>180</v>
      </c>
      <c r="D345" s="95">
        <v>45978</v>
      </c>
      <c r="E345" s="46"/>
    </row>
    <row r="346" spans="1:5" ht="19.5" customHeight="1" x14ac:dyDescent="0.2">
      <c r="A346" s="56" t="s">
        <v>637</v>
      </c>
      <c r="B346" s="46" t="s">
        <v>201</v>
      </c>
      <c r="C346" s="93">
        <v>180</v>
      </c>
      <c r="D346" s="95">
        <v>45986</v>
      </c>
      <c r="E346" s="46"/>
    </row>
    <row r="347" spans="1:5" ht="19.5" customHeight="1" x14ac:dyDescent="0.2">
      <c r="A347" s="56" t="s">
        <v>198</v>
      </c>
      <c r="B347" s="46" t="s">
        <v>292</v>
      </c>
      <c r="C347" s="93">
        <v>175.21</v>
      </c>
      <c r="D347" s="95">
        <v>45967</v>
      </c>
      <c r="E347" s="46"/>
    </row>
    <row r="348" spans="1:5" ht="19.5" customHeight="1" x14ac:dyDescent="0.2">
      <c r="A348" s="56" t="s">
        <v>125</v>
      </c>
      <c r="B348" s="46" t="s">
        <v>638</v>
      </c>
      <c r="C348" s="93">
        <v>175</v>
      </c>
      <c r="D348" s="95">
        <v>45978</v>
      </c>
      <c r="E348" s="46"/>
    </row>
    <row r="349" spans="1:5" ht="19.5" customHeight="1" x14ac:dyDescent="0.2">
      <c r="A349" s="56" t="s">
        <v>639</v>
      </c>
      <c r="B349" s="46" t="s">
        <v>201</v>
      </c>
      <c r="C349" s="93">
        <v>170</v>
      </c>
      <c r="D349" s="95">
        <v>45972</v>
      </c>
      <c r="E349" s="46"/>
    </row>
    <row r="350" spans="1:5" ht="19.5" customHeight="1" x14ac:dyDescent="0.2">
      <c r="A350" s="56" t="s">
        <v>640</v>
      </c>
      <c r="B350" s="46" t="s">
        <v>201</v>
      </c>
      <c r="C350" s="93">
        <v>170</v>
      </c>
      <c r="D350" s="95">
        <v>45978</v>
      </c>
      <c r="E350" s="46"/>
    </row>
    <row r="351" spans="1:5" ht="19.5" customHeight="1" x14ac:dyDescent="0.2">
      <c r="A351" s="56" t="s">
        <v>641</v>
      </c>
      <c r="B351" s="46" t="s">
        <v>642</v>
      </c>
      <c r="C351" s="93">
        <v>170</v>
      </c>
      <c r="D351" s="95">
        <v>45981</v>
      </c>
      <c r="E351" s="46"/>
    </row>
    <row r="352" spans="1:5" ht="19.5" customHeight="1" x14ac:dyDescent="0.2">
      <c r="A352" s="56" t="s">
        <v>122</v>
      </c>
      <c r="B352" s="46" t="s">
        <v>643</v>
      </c>
      <c r="C352" s="93">
        <v>167.42</v>
      </c>
      <c r="D352" s="95">
        <v>45972</v>
      </c>
      <c r="E352" s="46"/>
    </row>
    <row r="353" spans="1:5" ht="19.5" customHeight="1" x14ac:dyDescent="0.2">
      <c r="A353" s="56" t="s">
        <v>170</v>
      </c>
      <c r="B353" s="46" t="s">
        <v>136</v>
      </c>
      <c r="C353" s="93">
        <v>165.97</v>
      </c>
      <c r="D353" s="95">
        <v>45965</v>
      </c>
      <c r="E353" s="46"/>
    </row>
    <row r="354" spans="1:5" ht="19.5" customHeight="1" x14ac:dyDescent="0.2">
      <c r="A354" s="56" t="s">
        <v>195</v>
      </c>
      <c r="B354" s="46" t="s">
        <v>644</v>
      </c>
      <c r="C354" s="93">
        <v>165.9</v>
      </c>
      <c r="D354" s="95">
        <v>45974</v>
      </c>
      <c r="E354" s="46"/>
    </row>
    <row r="355" spans="1:5" ht="19.5" customHeight="1" x14ac:dyDescent="0.2">
      <c r="A355" s="56" t="s">
        <v>287</v>
      </c>
      <c r="B355" s="46" t="s">
        <v>201</v>
      </c>
      <c r="C355" s="93">
        <v>165</v>
      </c>
      <c r="D355" s="95">
        <v>45964</v>
      </c>
      <c r="E355" s="46"/>
    </row>
    <row r="356" spans="1:5" ht="19.5" customHeight="1" x14ac:dyDescent="0.2">
      <c r="A356" s="56" t="s">
        <v>645</v>
      </c>
      <c r="B356" s="46" t="s">
        <v>201</v>
      </c>
      <c r="C356" s="93">
        <v>165</v>
      </c>
      <c r="D356" s="95">
        <v>45964</v>
      </c>
    </row>
    <row r="357" spans="1:5" ht="19.5" customHeight="1" x14ac:dyDescent="0.2">
      <c r="A357" s="56" t="s">
        <v>162</v>
      </c>
      <c r="B357" s="46" t="s">
        <v>258</v>
      </c>
      <c r="C357" s="93">
        <v>163.63999999999999</v>
      </c>
      <c r="D357" s="95">
        <v>45971</v>
      </c>
    </row>
    <row r="358" spans="1:5" ht="19.5" customHeight="1" x14ac:dyDescent="0.2">
      <c r="A358" s="56" t="s">
        <v>646</v>
      </c>
      <c r="B358" s="46" t="s">
        <v>647</v>
      </c>
      <c r="C358" s="93">
        <v>161.69999999999999</v>
      </c>
      <c r="D358" s="95">
        <v>45985</v>
      </c>
    </row>
    <row r="359" spans="1:5" ht="19.5" customHeight="1" x14ac:dyDescent="0.2">
      <c r="A359" s="56" t="s">
        <v>562</v>
      </c>
      <c r="B359" s="46" t="s">
        <v>648</v>
      </c>
      <c r="C359" s="93">
        <v>160</v>
      </c>
      <c r="D359" s="95">
        <v>45980</v>
      </c>
    </row>
    <row r="360" spans="1:5" ht="19.5" customHeight="1" x14ac:dyDescent="0.2">
      <c r="A360" s="56" t="s">
        <v>649</v>
      </c>
      <c r="B360" s="46" t="s">
        <v>650</v>
      </c>
      <c r="C360" s="93">
        <v>158.9</v>
      </c>
      <c r="D360" s="95">
        <v>45966</v>
      </c>
    </row>
    <row r="361" spans="1:5" ht="19.5" customHeight="1" x14ac:dyDescent="0.2">
      <c r="A361" s="56" t="s">
        <v>651</v>
      </c>
      <c r="B361" s="46" t="s">
        <v>290</v>
      </c>
      <c r="C361" s="93">
        <v>157</v>
      </c>
      <c r="D361" s="95">
        <v>45985</v>
      </c>
    </row>
    <row r="362" spans="1:5" ht="19.5" customHeight="1" x14ac:dyDescent="0.2">
      <c r="A362" s="56" t="s">
        <v>288</v>
      </c>
      <c r="B362" s="46" t="s">
        <v>203</v>
      </c>
      <c r="C362" s="93">
        <v>155.96</v>
      </c>
      <c r="D362" s="95">
        <v>45964</v>
      </c>
    </row>
    <row r="363" spans="1:5" ht="19.5" customHeight="1" x14ac:dyDescent="0.2">
      <c r="A363" s="56" t="s">
        <v>652</v>
      </c>
      <c r="B363" s="46" t="s">
        <v>653</v>
      </c>
      <c r="C363" s="93">
        <v>153.9</v>
      </c>
      <c r="D363" s="95">
        <v>45980</v>
      </c>
    </row>
    <row r="364" spans="1:5" ht="19.5" customHeight="1" x14ac:dyDescent="0.2">
      <c r="A364" s="56" t="s">
        <v>294</v>
      </c>
      <c r="B364" s="46" t="s">
        <v>654</v>
      </c>
      <c r="C364" s="93">
        <v>152.6</v>
      </c>
      <c r="D364" s="95">
        <v>45985</v>
      </c>
    </row>
    <row r="365" spans="1:5" ht="19.5" customHeight="1" x14ac:dyDescent="0.2">
      <c r="A365" s="56" t="s">
        <v>123</v>
      </c>
      <c r="B365" s="46" t="s">
        <v>196</v>
      </c>
      <c r="C365" s="93">
        <v>151.5</v>
      </c>
      <c r="D365" s="95">
        <v>45973</v>
      </c>
    </row>
    <row r="366" spans="1:5" ht="19.5" customHeight="1" x14ac:dyDescent="0.2">
      <c r="A366" s="56" t="s">
        <v>152</v>
      </c>
      <c r="B366" s="46" t="s">
        <v>578</v>
      </c>
      <c r="C366" s="93">
        <v>149.99</v>
      </c>
      <c r="D366" s="95">
        <v>45973</v>
      </c>
    </row>
    <row r="367" spans="1:5" ht="19.5" customHeight="1" x14ac:dyDescent="0.2">
      <c r="A367" s="56" t="s">
        <v>269</v>
      </c>
      <c r="B367" s="46" t="s">
        <v>267</v>
      </c>
      <c r="C367" s="93">
        <v>147</v>
      </c>
      <c r="D367" s="95">
        <v>45980</v>
      </c>
    </row>
    <row r="368" spans="1:5" ht="19.5" customHeight="1" x14ac:dyDescent="0.2">
      <c r="A368" s="56" t="s">
        <v>169</v>
      </c>
      <c r="B368" s="46" t="s">
        <v>655</v>
      </c>
      <c r="C368" s="93">
        <v>144.55000000000001</v>
      </c>
      <c r="D368" s="95">
        <v>45968</v>
      </c>
    </row>
    <row r="369" spans="1:4" ht="19.5" customHeight="1" x14ac:dyDescent="0.2">
      <c r="A369" s="56" t="s">
        <v>656</v>
      </c>
      <c r="B369" s="46" t="s">
        <v>657</v>
      </c>
      <c r="C369" s="93">
        <v>141.68</v>
      </c>
      <c r="D369" s="95">
        <v>45974</v>
      </c>
    </row>
    <row r="370" spans="1:4" ht="19.5" customHeight="1" x14ac:dyDescent="0.2">
      <c r="A370" s="56" t="s">
        <v>656</v>
      </c>
      <c r="B370" s="46" t="s">
        <v>658</v>
      </c>
      <c r="C370" s="93">
        <v>141.68</v>
      </c>
      <c r="D370" s="95">
        <v>45978</v>
      </c>
    </row>
    <row r="371" spans="1:4" ht="19.5" customHeight="1" x14ac:dyDescent="0.2">
      <c r="A371" s="56" t="s">
        <v>659</v>
      </c>
      <c r="B371" s="46" t="s">
        <v>660</v>
      </c>
      <c r="C371" s="93">
        <v>141.4</v>
      </c>
      <c r="D371" s="95">
        <v>45968</v>
      </c>
    </row>
    <row r="372" spans="1:4" ht="19.5" customHeight="1" x14ac:dyDescent="0.2">
      <c r="A372" s="56" t="s">
        <v>661</v>
      </c>
      <c r="B372" s="46" t="s">
        <v>662</v>
      </c>
      <c r="C372" s="93">
        <v>141.33000000000001</v>
      </c>
      <c r="D372" s="95">
        <v>45967</v>
      </c>
    </row>
    <row r="373" spans="1:4" ht="19.5" customHeight="1" x14ac:dyDescent="0.2">
      <c r="A373" s="56" t="s">
        <v>663</v>
      </c>
      <c r="B373" s="46" t="s">
        <v>664</v>
      </c>
      <c r="C373" s="93">
        <v>138</v>
      </c>
      <c r="D373" s="95">
        <v>45978</v>
      </c>
    </row>
    <row r="374" spans="1:4" ht="19.5" customHeight="1" x14ac:dyDescent="0.2">
      <c r="A374" s="56" t="s">
        <v>665</v>
      </c>
      <c r="B374" s="46" t="s">
        <v>666</v>
      </c>
      <c r="C374" s="93">
        <v>137.76</v>
      </c>
      <c r="D374" s="95">
        <v>45964</v>
      </c>
    </row>
    <row r="375" spans="1:4" ht="19.5" customHeight="1" x14ac:dyDescent="0.2">
      <c r="A375" s="56" t="s">
        <v>667</v>
      </c>
      <c r="B375" s="46" t="s">
        <v>467</v>
      </c>
      <c r="C375" s="93">
        <v>136.9</v>
      </c>
      <c r="D375" s="95">
        <v>45980</v>
      </c>
    </row>
    <row r="376" spans="1:4" ht="19.5" customHeight="1" x14ac:dyDescent="0.2">
      <c r="A376" s="56" t="s">
        <v>129</v>
      </c>
      <c r="B376" s="46" t="s">
        <v>668</v>
      </c>
      <c r="C376" s="93">
        <v>134.11000000000001</v>
      </c>
      <c r="D376" s="95">
        <v>45980</v>
      </c>
    </row>
    <row r="377" spans="1:4" ht="19.5" customHeight="1" x14ac:dyDescent="0.2">
      <c r="A377" s="56" t="s">
        <v>649</v>
      </c>
      <c r="B377" s="46" t="s">
        <v>262</v>
      </c>
      <c r="C377" s="93">
        <v>134.08000000000001</v>
      </c>
      <c r="D377" s="95">
        <v>45971</v>
      </c>
    </row>
    <row r="378" spans="1:4" ht="19.5" customHeight="1" x14ac:dyDescent="0.2">
      <c r="A378" s="56" t="s">
        <v>119</v>
      </c>
      <c r="B378" s="46" t="s">
        <v>292</v>
      </c>
      <c r="C378" s="93">
        <v>134</v>
      </c>
      <c r="D378" s="95">
        <v>45968</v>
      </c>
    </row>
    <row r="379" spans="1:4" ht="19.5" customHeight="1" x14ac:dyDescent="0.2">
      <c r="A379" s="56" t="s">
        <v>652</v>
      </c>
      <c r="B379" s="46" t="s">
        <v>669</v>
      </c>
      <c r="C379" s="93">
        <v>130.44999999999999</v>
      </c>
      <c r="D379" s="95">
        <v>45965</v>
      </c>
    </row>
    <row r="380" spans="1:4" ht="19.5" customHeight="1" x14ac:dyDescent="0.2">
      <c r="A380" s="56" t="s">
        <v>263</v>
      </c>
      <c r="B380" s="46" t="s">
        <v>231</v>
      </c>
      <c r="C380" s="93">
        <v>129.54</v>
      </c>
      <c r="D380" s="95">
        <v>45967</v>
      </c>
    </row>
    <row r="381" spans="1:4" ht="19.5" customHeight="1" x14ac:dyDescent="0.2">
      <c r="A381" s="56" t="s">
        <v>206</v>
      </c>
      <c r="B381" s="46" t="s">
        <v>207</v>
      </c>
      <c r="C381" s="93">
        <v>128.52000000000001</v>
      </c>
      <c r="D381" s="95">
        <v>45968</v>
      </c>
    </row>
    <row r="382" spans="1:4" ht="19.5" customHeight="1" x14ac:dyDescent="0.2">
      <c r="A382" s="56" t="s">
        <v>670</v>
      </c>
      <c r="B382" s="46" t="s">
        <v>276</v>
      </c>
      <c r="C382" s="93">
        <v>122.43</v>
      </c>
      <c r="D382" s="95">
        <v>45968</v>
      </c>
    </row>
    <row r="383" spans="1:4" ht="19.5" customHeight="1" x14ac:dyDescent="0.2">
      <c r="A383" s="56" t="s">
        <v>133</v>
      </c>
      <c r="B383" s="46" t="s">
        <v>578</v>
      </c>
      <c r="C383" s="93">
        <v>122.3</v>
      </c>
      <c r="D383" s="95">
        <v>45973</v>
      </c>
    </row>
    <row r="384" spans="1:4" ht="19.5" customHeight="1" x14ac:dyDescent="0.2">
      <c r="A384" s="56" t="s">
        <v>288</v>
      </c>
      <c r="B384" s="46" t="s">
        <v>203</v>
      </c>
      <c r="C384" s="93">
        <v>121.52</v>
      </c>
      <c r="D384" s="95">
        <v>45986</v>
      </c>
    </row>
    <row r="385" spans="1:4" ht="19.5" customHeight="1" x14ac:dyDescent="0.2">
      <c r="A385" s="56" t="s">
        <v>289</v>
      </c>
      <c r="B385" s="46" t="s">
        <v>671</v>
      </c>
      <c r="C385" s="93">
        <v>120</v>
      </c>
      <c r="D385" s="95">
        <v>45968</v>
      </c>
    </row>
    <row r="386" spans="1:4" ht="19.5" customHeight="1" x14ac:dyDescent="0.2">
      <c r="A386" s="56" t="s">
        <v>672</v>
      </c>
      <c r="B386" s="46" t="s">
        <v>673</v>
      </c>
      <c r="C386" s="93">
        <v>120</v>
      </c>
      <c r="D386" s="95">
        <v>45974</v>
      </c>
    </row>
    <row r="387" spans="1:4" ht="19.5" customHeight="1" x14ac:dyDescent="0.2">
      <c r="A387" s="56" t="s">
        <v>81</v>
      </c>
      <c r="B387" s="46" t="s">
        <v>674</v>
      </c>
      <c r="C387" s="93">
        <v>118.97</v>
      </c>
      <c r="D387" s="95">
        <v>45982</v>
      </c>
    </row>
    <row r="388" spans="1:4" ht="19.5" customHeight="1" x14ac:dyDescent="0.2">
      <c r="A388" s="56" t="s">
        <v>675</v>
      </c>
      <c r="B388" s="46" t="s">
        <v>676</v>
      </c>
      <c r="C388" s="93">
        <v>118.3</v>
      </c>
      <c r="D388" s="95">
        <v>45981</v>
      </c>
    </row>
    <row r="389" spans="1:4" ht="19.5" customHeight="1" x14ac:dyDescent="0.2">
      <c r="A389" s="56" t="s">
        <v>81</v>
      </c>
      <c r="B389" s="46" t="s">
        <v>677</v>
      </c>
      <c r="C389" s="93">
        <v>116.94</v>
      </c>
      <c r="D389" s="95">
        <v>45964</v>
      </c>
    </row>
    <row r="390" spans="1:4" ht="19.5" customHeight="1" x14ac:dyDescent="0.2">
      <c r="A390" s="56" t="s">
        <v>209</v>
      </c>
      <c r="B390" s="46" t="s">
        <v>232</v>
      </c>
      <c r="C390" s="93">
        <v>115.47</v>
      </c>
      <c r="D390" s="95">
        <v>45986</v>
      </c>
    </row>
    <row r="391" spans="1:4" ht="19.5" customHeight="1" x14ac:dyDescent="0.2">
      <c r="A391" s="56" t="s">
        <v>311</v>
      </c>
      <c r="B391" s="46" t="s">
        <v>678</v>
      </c>
      <c r="C391" s="93">
        <v>109.74</v>
      </c>
      <c r="D391" s="95">
        <v>45979</v>
      </c>
    </row>
    <row r="392" spans="1:4" ht="19.5" customHeight="1" x14ac:dyDescent="0.2">
      <c r="A392" s="56" t="s">
        <v>162</v>
      </c>
      <c r="B392" s="46" t="s">
        <v>258</v>
      </c>
      <c r="C392" s="93">
        <v>108.26</v>
      </c>
      <c r="D392" s="95">
        <v>45966</v>
      </c>
    </row>
    <row r="393" spans="1:4" ht="19.5" customHeight="1" x14ac:dyDescent="0.2">
      <c r="A393" s="56" t="s">
        <v>156</v>
      </c>
      <c r="B393" s="46" t="s">
        <v>208</v>
      </c>
      <c r="C393" s="93">
        <v>107</v>
      </c>
      <c r="D393" s="95">
        <v>45982</v>
      </c>
    </row>
    <row r="394" spans="1:4" ht="19.5" customHeight="1" x14ac:dyDescent="0.2">
      <c r="A394" s="56" t="s">
        <v>297</v>
      </c>
      <c r="B394" s="46" t="s">
        <v>679</v>
      </c>
      <c r="C394" s="93">
        <v>101.08</v>
      </c>
      <c r="D394" s="95">
        <v>45982</v>
      </c>
    </row>
    <row r="395" spans="1:4" ht="19.5" customHeight="1" x14ac:dyDescent="0.2">
      <c r="A395" s="56" t="s">
        <v>146</v>
      </c>
      <c r="B395" s="46" t="s">
        <v>374</v>
      </c>
      <c r="C395" s="93">
        <v>100.31</v>
      </c>
      <c r="D395" s="95">
        <v>45981</v>
      </c>
    </row>
    <row r="396" spans="1:4" ht="19.5" customHeight="1" x14ac:dyDescent="0.2">
      <c r="A396" s="56" t="s">
        <v>680</v>
      </c>
      <c r="B396" s="46" t="s">
        <v>681</v>
      </c>
      <c r="C396" s="93">
        <v>100</v>
      </c>
      <c r="D396" s="95">
        <v>45964</v>
      </c>
    </row>
    <row r="397" spans="1:4" ht="19.5" customHeight="1" x14ac:dyDescent="0.2">
      <c r="A397" s="56" t="s">
        <v>682</v>
      </c>
      <c r="B397" s="46" t="s">
        <v>259</v>
      </c>
      <c r="C397" s="93">
        <v>100</v>
      </c>
      <c r="D397" s="95">
        <v>45973</v>
      </c>
    </row>
    <row r="398" spans="1:4" ht="19.5" customHeight="1" x14ac:dyDescent="0.2">
      <c r="A398" s="56" t="s">
        <v>683</v>
      </c>
      <c r="B398" s="46" t="s">
        <v>684</v>
      </c>
      <c r="C398" s="93">
        <v>98.7</v>
      </c>
      <c r="D398" s="95">
        <v>45986</v>
      </c>
    </row>
    <row r="399" spans="1:4" ht="19.5" customHeight="1" x14ac:dyDescent="0.2">
      <c r="A399" s="56" t="s">
        <v>311</v>
      </c>
      <c r="B399" s="46" t="s">
        <v>685</v>
      </c>
      <c r="C399" s="93">
        <v>98.51</v>
      </c>
      <c r="D399" s="95">
        <v>45968</v>
      </c>
    </row>
    <row r="400" spans="1:4" ht="19.5" customHeight="1" x14ac:dyDescent="0.2">
      <c r="A400" s="56" t="s">
        <v>129</v>
      </c>
      <c r="B400" s="46" t="s">
        <v>686</v>
      </c>
      <c r="C400" s="93">
        <v>95.79</v>
      </c>
      <c r="D400" s="95">
        <v>45974</v>
      </c>
    </row>
    <row r="401" spans="1:4" ht="19.5" customHeight="1" x14ac:dyDescent="0.2">
      <c r="A401" s="56" t="s">
        <v>687</v>
      </c>
      <c r="B401" s="46" t="s">
        <v>688</v>
      </c>
      <c r="C401" s="93">
        <v>95.76</v>
      </c>
      <c r="D401" s="95">
        <v>45968</v>
      </c>
    </row>
    <row r="402" spans="1:4" ht="19.5" customHeight="1" x14ac:dyDescent="0.2">
      <c r="A402" s="56" t="s">
        <v>200</v>
      </c>
      <c r="B402" s="46" t="s">
        <v>158</v>
      </c>
      <c r="C402" s="93">
        <v>95.68</v>
      </c>
      <c r="D402" s="95">
        <v>45978</v>
      </c>
    </row>
    <row r="403" spans="1:4" ht="19.5" customHeight="1" x14ac:dyDescent="0.2">
      <c r="A403" s="56" t="s">
        <v>296</v>
      </c>
      <c r="B403" s="46" t="s">
        <v>203</v>
      </c>
      <c r="C403" s="93">
        <v>95.2</v>
      </c>
      <c r="D403" s="95">
        <v>45968</v>
      </c>
    </row>
    <row r="404" spans="1:4" ht="19.5" customHeight="1" x14ac:dyDescent="0.2">
      <c r="A404" s="56" t="s">
        <v>213</v>
      </c>
      <c r="B404" s="46" t="s">
        <v>301</v>
      </c>
      <c r="C404" s="93">
        <v>95.2</v>
      </c>
      <c r="D404" s="95">
        <v>45972</v>
      </c>
    </row>
    <row r="405" spans="1:4" ht="19.5" customHeight="1" x14ac:dyDescent="0.2">
      <c r="A405" s="56" t="s">
        <v>293</v>
      </c>
      <c r="B405" s="46" t="s">
        <v>689</v>
      </c>
      <c r="C405" s="93">
        <v>94.95</v>
      </c>
      <c r="D405" s="95">
        <v>45966</v>
      </c>
    </row>
    <row r="406" spans="1:4" ht="19.5" customHeight="1" x14ac:dyDescent="0.2">
      <c r="A406" s="56" t="s">
        <v>300</v>
      </c>
      <c r="B406" s="46" t="s">
        <v>280</v>
      </c>
      <c r="C406" s="93">
        <v>94.08</v>
      </c>
      <c r="D406" s="95">
        <v>45967</v>
      </c>
    </row>
    <row r="407" spans="1:4" ht="19.5" customHeight="1" x14ac:dyDescent="0.2">
      <c r="A407" s="56" t="s">
        <v>690</v>
      </c>
      <c r="B407" s="46" t="s">
        <v>691</v>
      </c>
      <c r="C407" s="93">
        <v>93.55</v>
      </c>
      <c r="D407" s="95">
        <v>45980</v>
      </c>
    </row>
    <row r="408" spans="1:4" ht="19.5" customHeight="1" x14ac:dyDescent="0.2">
      <c r="A408" s="56" t="s">
        <v>692</v>
      </c>
      <c r="B408" s="46" t="s">
        <v>693</v>
      </c>
      <c r="C408" s="93">
        <v>92</v>
      </c>
      <c r="D408" s="95">
        <v>45968</v>
      </c>
    </row>
    <row r="409" spans="1:4" ht="19.5" customHeight="1" x14ac:dyDescent="0.2">
      <c r="A409" s="56" t="s">
        <v>166</v>
      </c>
      <c r="B409" s="46" t="s">
        <v>158</v>
      </c>
      <c r="C409" s="93">
        <v>91.99</v>
      </c>
      <c r="D409" s="95">
        <v>45978</v>
      </c>
    </row>
    <row r="410" spans="1:4" ht="19.5" customHeight="1" x14ac:dyDescent="0.2">
      <c r="A410" s="56" t="s">
        <v>694</v>
      </c>
      <c r="B410" s="46" t="s">
        <v>695</v>
      </c>
      <c r="C410" s="93">
        <v>91</v>
      </c>
      <c r="D410" s="95">
        <v>45978</v>
      </c>
    </row>
    <row r="411" spans="1:4" ht="19.5" customHeight="1" x14ac:dyDescent="0.2">
      <c r="A411" s="56" t="s">
        <v>124</v>
      </c>
      <c r="B411" s="46" t="s">
        <v>239</v>
      </c>
      <c r="C411" s="93">
        <v>90.98</v>
      </c>
      <c r="D411" s="95">
        <v>45978</v>
      </c>
    </row>
    <row r="412" spans="1:4" ht="19.5" customHeight="1" x14ac:dyDescent="0.2">
      <c r="A412" s="56" t="s">
        <v>204</v>
      </c>
      <c r="B412" s="46" t="s">
        <v>660</v>
      </c>
      <c r="C412" s="93">
        <v>90.86</v>
      </c>
      <c r="D412" s="95">
        <v>45968</v>
      </c>
    </row>
    <row r="413" spans="1:4" ht="19.5" customHeight="1" x14ac:dyDescent="0.2">
      <c r="A413" s="56" t="s">
        <v>696</v>
      </c>
      <c r="B413" s="46" t="s">
        <v>607</v>
      </c>
      <c r="C413" s="93">
        <v>87.08</v>
      </c>
      <c r="D413" s="95">
        <v>45968</v>
      </c>
    </row>
    <row r="414" spans="1:4" ht="19.5" customHeight="1" x14ac:dyDescent="0.2">
      <c r="A414" s="56" t="s">
        <v>155</v>
      </c>
      <c r="B414" s="46" t="s">
        <v>697</v>
      </c>
      <c r="C414" s="93">
        <v>84</v>
      </c>
      <c r="D414" s="95">
        <v>45986</v>
      </c>
    </row>
    <row r="415" spans="1:4" ht="19.5" customHeight="1" x14ac:dyDescent="0.2">
      <c r="A415" s="56" t="s">
        <v>305</v>
      </c>
      <c r="B415" s="46" t="s">
        <v>136</v>
      </c>
      <c r="C415" s="93">
        <v>83.44</v>
      </c>
      <c r="D415" s="95">
        <v>45972</v>
      </c>
    </row>
    <row r="416" spans="1:4" ht="19.5" customHeight="1" x14ac:dyDescent="0.2">
      <c r="A416" s="56" t="s">
        <v>162</v>
      </c>
      <c r="B416" s="46" t="s">
        <v>258</v>
      </c>
      <c r="C416" s="93">
        <v>82.04</v>
      </c>
      <c r="D416" s="95">
        <v>45985</v>
      </c>
    </row>
    <row r="417" spans="1:4" ht="19.5" customHeight="1" x14ac:dyDescent="0.2">
      <c r="A417" s="56" t="s">
        <v>311</v>
      </c>
      <c r="B417" s="46" t="s">
        <v>698</v>
      </c>
      <c r="C417" s="93">
        <v>80.75</v>
      </c>
      <c r="D417" s="95">
        <v>45978</v>
      </c>
    </row>
    <row r="418" spans="1:4" ht="19.5" customHeight="1" x14ac:dyDescent="0.2">
      <c r="A418" s="56" t="s">
        <v>298</v>
      </c>
      <c r="B418" s="46" t="s">
        <v>280</v>
      </c>
      <c r="C418" s="93">
        <v>79.8</v>
      </c>
      <c r="D418" s="95">
        <v>45978</v>
      </c>
    </row>
    <row r="419" spans="1:4" ht="19.5" customHeight="1" x14ac:dyDescent="0.2">
      <c r="A419" s="56" t="s">
        <v>699</v>
      </c>
      <c r="B419" s="46" t="s">
        <v>700</v>
      </c>
      <c r="C419" s="93">
        <v>79.38</v>
      </c>
      <c r="D419" s="95">
        <v>45964</v>
      </c>
    </row>
    <row r="420" spans="1:4" ht="19.5" customHeight="1" x14ac:dyDescent="0.2">
      <c r="A420" s="56" t="s">
        <v>271</v>
      </c>
      <c r="B420" s="46" t="s">
        <v>701</v>
      </c>
      <c r="C420" s="93">
        <v>77.709999999999994</v>
      </c>
      <c r="D420" s="95">
        <v>45978</v>
      </c>
    </row>
    <row r="421" spans="1:4" ht="19.5" customHeight="1" x14ac:dyDescent="0.2">
      <c r="A421" s="56" t="s">
        <v>702</v>
      </c>
      <c r="B421" s="46" t="s">
        <v>703</v>
      </c>
      <c r="C421" s="93">
        <v>75.98</v>
      </c>
      <c r="D421" s="95">
        <v>45985</v>
      </c>
    </row>
    <row r="422" spans="1:4" ht="19.5" customHeight="1" x14ac:dyDescent="0.2">
      <c r="A422" s="56" t="s">
        <v>307</v>
      </c>
      <c r="B422" s="46" t="s">
        <v>704</v>
      </c>
      <c r="C422" s="93">
        <v>75.62</v>
      </c>
      <c r="D422" s="95">
        <v>45964</v>
      </c>
    </row>
    <row r="423" spans="1:4" ht="19.5" customHeight="1" x14ac:dyDescent="0.2">
      <c r="A423" s="56" t="s">
        <v>705</v>
      </c>
      <c r="B423" s="46" t="s">
        <v>259</v>
      </c>
      <c r="C423" s="93">
        <v>75</v>
      </c>
      <c r="D423" s="95">
        <v>45973</v>
      </c>
    </row>
    <row r="424" spans="1:4" ht="19.5" customHeight="1" x14ac:dyDescent="0.2">
      <c r="A424" s="56" t="s">
        <v>291</v>
      </c>
      <c r="B424" s="46" t="s">
        <v>706</v>
      </c>
      <c r="C424" s="93">
        <v>74.2</v>
      </c>
      <c r="D424" s="95">
        <v>45968</v>
      </c>
    </row>
    <row r="425" spans="1:4" ht="19.5" customHeight="1" x14ac:dyDescent="0.2">
      <c r="A425" s="56" t="s">
        <v>707</v>
      </c>
      <c r="B425" s="46" t="s">
        <v>231</v>
      </c>
      <c r="C425" s="93">
        <v>70</v>
      </c>
      <c r="D425" s="95">
        <v>45967</v>
      </c>
    </row>
    <row r="426" spans="1:4" ht="19.5" customHeight="1" x14ac:dyDescent="0.2">
      <c r="A426" s="56" t="s">
        <v>123</v>
      </c>
      <c r="B426" s="46" t="s">
        <v>375</v>
      </c>
      <c r="C426" s="93">
        <v>69.8</v>
      </c>
      <c r="D426" s="95">
        <v>45978</v>
      </c>
    </row>
    <row r="427" spans="1:4" ht="19.5" customHeight="1" x14ac:dyDescent="0.2">
      <c r="A427" s="56" t="s">
        <v>133</v>
      </c>
      <c r="B427" s="46" t="s">
        <v>241</v>
      </c>
      <c r="C427" s="93">
        <v>69.760000000000005</v>
      </c>
      <c r="D427" s="95">
        <v>45982</v>
      </c>
    </row>
    <row r="428" spans="1:4" ht="19.5" customHeight="1" x14ac:dyDescent="0.2">
      <c r="A428" s="56" t="s">
        <v>212</v>
      </c>
      <c r="B428" s="46" t="s">
        <v>708</v>
      </c>
      <c r="C428" s="93">
        <v>69.3</v>
      </c>
      <c r="D428" s="95">
        <v>45978</v>
      </c>
    </row>
    <row r="429" spans="1:4" ht="19.5" customHeight="1" x14ac:dyDescent="0.2">
      <c r="A429" s="56" t="s">
        <v>119</v>
      </c>
      <c r="B429" s="46" t="s">
        <v>709</v>
      </c>
      <c r="C429" s="93">
        <v>69</v>
      </c>
      <c r="D429" s="95">
        <v>45964</v>
      </c>
    </row>
    <row r="430" spans="1:4" ht="19.5" customHeight="1" x14ac:dyDescent="0.2">
      <c r="A430" s="56" t="s">
        <v>663</v>
      </c>
      <c r="B430" s="46" t="s">
        <v>524</v>
      </c>
      <c r="C430" s="93">
        <v>69</v>
      </c>
      <c r="D430" s="95">
        <v>45979</v>
      </c>
    </row>
    <row r="431" spans="1:4" ht="19.5" customHeight="1" x14ac:dyDescent="0.2">
      <c r="A431" s="56" t="s">
        <v>81</v>
      </c>
      <c r="B431" s="46" t="s">
        <v>284</v>
      </c>
      <c r="C431" s="93">
        <v>68.14</v>
      </c>
      <c r="D431" s="95">
        <v>45968</v>
      </c>
    </row>
    <row r="432" spans="1:4" ht="19.5" customHeight="1" x14ac:dyDescent="0.2">
      <c r="A432" s="56" t="s">
        <v>710</v>
      </c>
      <c r="B432" s="46" t="s">
        <v>711</v>
      </c>
      <c r="C432" s="93">
        <v>67.2</v>
      </c>
      <c r="D432" s="95">
        <v>45966</v>
      </c>
    </row>
    <row r="433" spans="1:4" ht="19.5" customHeight="1" x14ac:dyDescent="0.2">
      <c r="A433" s="56" t="s">
        <v>263</v>
      </c>
      <c r="B433" s="46" t="s">
        <v>231</v>
      </c>
      <c r="C433" s="93">
        <v>66.95</v>
      </c>
      <c r="D433" s="95">
        <v>45980</v>
      </c>
    </row>
    <row r="434" spans="1:4" ht="19.5" customHeight="1" x14ac:dyDescent="0.2">
      <c r="A434" s="56" t="s">
        <v>205</v>
      </c>
      <c r="B434" s="46" t="s">
        <v>712</v>
      </c>
      <c r="C434" s="93">
        <v>65.849999999999994</v>
      </c>
      <c r="D434" s="95">
        <v>45978</v>
      </c>
    </row>
    <row r="435" spans="1:4" ht="19.5" customHeight="1" x14ac:dyDescent="0.2">
      <c r="A435" s="56" t="s">
        <v>713</v>
      </c>
      <c r="B435" s="46" t="s">
        <v>714</v>
      </c>
      <c r="C435" s="93">
        <v>65.739999999999995</v>
      </c>
      <c r="D435" s="95">
        <v>45971</v>
      </c>
    </row>
    <row r="436" spans="1:4" ht="19.5" customHeight="1" x14ac:dyDescent="0.2">
      <c r="A436" s="56" t="s">
        <v>151</v>
      </c>
      <c r="B436" s="46" t="s">
        <v>715</v>
      </c>
      <c r="C436" s="93">
        <v>65.28</v>
      </c>
      <c r="D436" s="95">
        <v>45985</v>
      </c>
    </row>
    <row r="437" spans="1:4" ht="19.5" customHeight="1" x14ac:dyDescent="0.2">
      <c r="A437" s="56" t="s">
        <v>613</v>
      </c>
      <c r="B437" s="46" t="s">
        <v>716</v>
      </c>
      <c r="C437" s="93">
        <v>65</v>
      </c>
      <c r="D437" s="95">
        <v>45985</v>
      </c>
    </row>
    <row r="438" spans="1:4" ht="19.5" customHeight="1" x14ac:dyDescent="0.2">
      <c r="A438" s="56" t="s">
        <v>105</v>
      </c>
      <c r="B438" s="46" t="s">
        <v>717</v>
      </c>
      <c r="C438" s="93">
        <v>63</v>
      </c>
      <c r="D438" s="95">
        <v>45967</v>
      </c>
    </row>
    <row r="439" spans="1:4" ht="19.5" customHeight="1" x14ac:dyDescent="0.2">
      <c r="A439" s="56" t="s">
        <v>263</v>
      </c>
      <c r="B439" s="46" t="s">
        <v>231</v>
      </c>
      <c r="C439" s="93">
        <v>61.8</v>
      </c>
      <c r="D439" s="95">
        <v>45973</v>
      </c>
    </row>
    <row r="440" spans="1:4" ht="19.5" customHeight="1" x14ac:dyDescent="0.2">
      <c r="A440" s="56" t="s">
        <v>718</v>
      </c>
      <c r="B440" s="46" t="s">
        <v>719</v>
      </c>
      <c r="C440" s="93">
        <v>61.74</v>
      </c>
      <c r="D440" s="95">
        <v>45964</v>
      </c>
    </row>
    <row r="441" spans="1:4" ht="19.5" customHeight="1" x14ac:dyDescent="0.2">
      <c r="A441" s="56" t="s">
        <v>720</v>
      </c>
      <c r="B441" s="46" t="s">
        <v>721</v>
      </c>
      <c r="C441" s="93">
        <v>60.01</v>
      </c>
      <c r="D441" s="95">
        <v>45968</v>
      </c>
    </row>
    <row r="442" spans="1:4" ht="19.5" customHeight="1" x14ac:dyDescent="0.2">
      <c r="A442" s="56" t="s">
        <v>722</v>
      </c>
      <c r="B442" s="46" t="s">
        <v>723</v>
      </c>
      <c r="C442" s="93">
        <v>58.24</v>
      </c>
      <c r="D442" s="95">
        <v>45986</v>
      </c>
    </row>
    <row r="443" spans="1:4" ht="19.5" customHeight="1" x14ac:dyDescent="0.2">
      <c r="A443" s="56" t="s">
        <v>152</v>
      </c>
      <c r="B443" s="46" t="s">
        <v>241</v>
      </c>
      <c r="C443" s="93">
        <v>52.97</v>
      </c>
      <c r="D443" s="95">
        <v>45980</v>
      </c>
    </row>
    <row r="444" spans="1:4" ht="19.5" customHeight="1" x14ac:dyDescent="0.2">
      <c r="A444" s="56" t="s">
        <v>692</v>
      </c>
      <c r="B444" s="46" t="s">
        <v>724</v>
      </c>
      <c r="C444" s="93">
        <v>52</v>
      </c>
      <c r="D444" s="95">
        <v>45972</v>
      </c>
    </row>
    <row r="445" spans="1:4" ht="19.5" customHeight="1" x14ac:dyDescent="0.2">
      <c r="A445" s="56" t="s">
        <v>87</v>
      </c>
      <c r="B445" s="46" t="s">
        <v>250</v>
      </c>
      <c r="C445" s="93">
        <v>51.75</v>
      </c>
      <c r="D445" s="95">
        <v>45980</v>
      </c>
    </row>
    <row r="446" spans="1:4" ht="19.5" customHeight="1" x14ac:dyDescent="0.2">
      <c r="A446" s="56" t="s">
        <v>277</v>
      </c>
      <c r="B446" s="46" t="s">
        <v>207</v>
      </c>
      <c r="C446" s="93">
        <v>50.4</v>
      </c>
      <c r="D446" s="95">
        <v>45968</v>
      </c>
    </row>
    <row r="447" spans="1:4" ht="19.5" customHeight="1" x14ac:dyDescent="0.2">
      <c r="A447" s="56" t="s">
        <v>303</v>
      </c>
      <c r="B447" s="46" t="s">
        <v>725</v>
      </c>
      <c r="C447" s="93">
        <v>50</v>
      </c>
      <c r="D447" s="95">
        <v>45985</v>
      </c>
    </row>
    <row r="448" spans="1:4" ht="19.5" customHeight="1" x14ac:dyDescent="0.2">
      <c r="A448" s="56" t="s">
        <v>299</v>
      </c>
      <c r="B448" s="46" t="s">
        <v>726</v>
      </c>
      <c r="C448" s="93">
        <v>49.63</v>
      </c>
      <c r="D448" s="95">
        <v>45985</v>
      </c>
    </row>
    <row r="449" spans="1:4" ht="19.5" customHeight="1" x14ac:dyDescent="0.2">
      <c r="A449" s="56" t="s">
        <v>211</v>
      </c>
      <c r="B449" s="46" t="s">
        <v>727</v>
      </c>
      <c r="C449" s="93">
        <v>49.56</v>
      </c>
      <c r="D449" s="95">
        <v>45964</v>
      </c>
    </row>
    <row r="450" spans="1:4" ht="19.5" customHeight="1" x14ac:dyDescent="0.2">
      <c r="A450" s="56" t="s">
        <v>728</v>
      </c>
      <c r="B450" s="46" t="s">
        <v>729</v>
      </c>
      <c r="C450" s="93">
        <v>49.11</v>
      </c>
      <c r="D450" s="95">
        <v>45967</v>
      </c>
    </row>
    <row r="451" spans="1:4" ht="19.5" customHeight="1" x14ac:dyDescent="0.2">
      <c r="A451" s="56" t="s">
        <v>99</v>
      </c>
      <c r="B451" s="46" t="s">
        <v>285</v>
      </c>
      <c r="C451" s="93">
        <v>45.95</v>
      </c>
      <c r="D451" s="95">
        <v>45973</v>
      </c>
    </row>
    <row r="452" spans="1:4" ht="19.5" customHeight="1" x14ac:dyDescent="0.2">
      <c r="A452" s="56" t="s">
        <v>469</v>
      </c>
      <c r="B452" s="46" t="s">
        <v>375</v>
      </c>
      <c r="C452" s="93">
        <v>45.16</v>
      </c>
      <c r="D452" s="95">
        <v>45978</v>
      </c>
    </row>
    <row r="453" spans="1:4" ht="19.5" customHeight="1" x14ac:dyDescent="0.2">
      <c r="A453" s="56" t="s">
        <v>161</v>
      </c>
      <c r="B453" s="46" t="s">
        <v>375</v>
      </c>
      <c r="C453" s="93">
        <v>44.48</v>
      </c>
      <c r="D453" s="95">
        <v>45978</v>
      </c>
    </row>
    <row r="454" spans="1:4" ht="19.5" customHeight="1" x14ac:dyDescent="0.2">
      <c r="A454" s="56" t="s">
        <v>730</v>
      </c>
      <c r="B454" s="46" t="s">
        <v>731</v>
      </c>
      <c r="C454" s="93">
        <v>40.25</v>
      </c>
      <c r="D454" s="95">
        <v>45974</v>
      </c>
    </row>
    <row r="455" spans="1:4" ht="19.5" customHeight="1" x14ac:dyDescent="0.2">
      <c r="A455" s="56" t="s">
        <v>732</v>
      </c>
      <c r="B455" s="46" t="s">
        <v>733</v>
      </c>
      <c r="C455" s="93">
        <v>40</v>
      </c>
      <c r="D455" s="95">
        <v>45964</v>
      </c>
    </row>
    <row r="456" spans="1:4" ht="19.5" customHeight="1" x14ac:dyDescent="0.2">
      <c r="A456" s="56" t="s">
        <v>734</v>
      </c>
      <c r="B456" s="46" t="s">
        <v>735</v>
      </c>
      <c r="C456" s="93">
        <v>40</v>
      </c>
      <c r="D456" s="95">
        <v>45978</v>
      </c>
    </row>
    <row r="457" spans="1:4" ht="19.5" customHeight="1" x14ac:dyDescent="0.2">
      <c r="A457" s="56" t="s">
        <v>702</v>
      </c>
      <c r="B457" s="46" t="s">
        <v>736</v>
      </c>
      <c r="C457" s="93">
        <v>39.24</v>
      </c>
      <c r="D457" s="95">
        <v>45964</v>
      </c>
    </row>
    <row r="458" spans="1:4" ht="19.5" customHeight="1" x14ac:dyDescent="0.2">
      <c r="A458" s="56" t="s">
        <v>81</v>
      </c>
      <c r="B458" s="46" t="s">
        <v>737</v>
      </c>
      <c r="C458" s="93">
        <v>37.99</v>
      </c>
      <c r="D458" s="95">
        <v>45968</v>
      </c>
    </row>
    <row r="459" spans="1:4" ht="19.5" customHeight="1" x14ac:dyDescent="0.2">
      <c r="A459" s="56" t="s">
        <v>168</v>
      </c>
      <c r="B459" s="46" t="s">
        <v>250</v>
      </c>
      <c r="C459" s="93">
        <v>37.5</v>
      </c>
      <c r="D459" s="95">
        <v>45965</v>
      </c>
    </row>
    <row r="460" spans="1:4" ht="19.5" customHeight="1" x14ac:dyDescent="0.2">
      <c r="A460" s="56" t="s">
        <v>119</v>
      </c>
      <c r="B460" s="46" t="s">
        <v>548</v>
      </c>
      <c r="C460" s="93">
        <v>37.5</v>
      </c>
      <c r="D460" s="95">
        <v>45974</v>
      </c>
    </row>
    <row r="461" spans="1:4" ht="19.5" customHeight="1" x14ac:dyDescent="0.2">
      <c r="A461" s="56" t="s">
        <v>311</v>
      </c>
      <c r="B461" s="46" t="s">
        <v>738</v>
      </c>
      <c r="C461" s="93">
        <v>35</v>
      </c>
      <c r="D461" s="95">
        <v>45968</v>
      </c>
    </row>
    <row r="462" spans="1:4" ht="19.5" customHeight="1" x14ac:dyDescent="0.2">
      <c r="A462" s="56" t="s">
        <v>87</v>
      </c>
      <c r="B462" s="46" t="s">
        <v>250</v>
      </c>
      <c r="C462" s="93">
        <v>34.5</v>
      </c>
      <c r="D462" s="95">
        <v>45967</v>
      </c>
    </row>
    <row r="463" spans="1:4" ht="19.5" customHeight="1" x14ac:dyDescent="0.2">
      <c r="A463" s="56" t="s">
        <v>123</v>
      </c>
      <c r="B463" s="46" t="s">
        <v>196</v>
      </c>
      <c r="C463" s="93">
        <v>33.44</v>
      </c>
      <c r="D463" s="95">
        <v>45980</v>
      </c>
    </row>
    <row r="464" spans="1:4" ht="19.5" customHeight="1" x14ac:dyDescent="0.2">
      <c r="A464" s="56" t="s">
        <v>311</v>
      </c>
      <c r="B464" s="46" t="s">
        <v>313</v>
      </c>
      <c r="C464" s="93">
        <v>33.14</v>
      </c>
      <c r="D464" s="95">
        <v>45973</v>
      </c>
    </row>
    <row r="465" spans="1:4" ht="19.5" customHeight="1" x14ac:dyDescent="0.2">
      <c r="A465" s="56" t="s">
        <v>739</v>
      </c>
      <c r="B465" s="46" t="s">
        <v>740</v>
      </c>
      <c r="C465" s="93">
        <v>25.9</v>
      </c>
      <c r="D465" s="95">
        <v>45985</v>
      </c>
    </row>
    <row r="466" spans="1:4" ht="19.5" customHeight="1" x14ac:dyDescent="0.2">
      <c r="A466" s="56" t="s">
        <v>741</v>
      </c>
      <c r="B466" s="46" t="s">
        <v>424</v>
      </c>
      <c r="C466" s="93">
        <v>25.5</v>
      </c>
      <c r="D466" s="95">
        <v>45980</v>
      </c>
    </row>
    <row r="467" spans="1:4" ht="19.5" customHeight="1" x14ac:dyDescent="0.2">
      <c r="A467" s="56" t="s">
        <v>182</v>
      </c>
      <c r="B467" s="46" t="s">
        <v>742</v>
      </c>
      <c r="C467" s="93">
        <v>25</v>
      </c>
      <c r="D467" s="95">
        <v>45978</v>
      </c>
    </row>
    <row r="468" spans="1:4" ht="19.5" customHeight="1" x14ac:dyDescent="0.2">
      <c r="A468" s="56" t="s">
        <v>311</v>
      </c>
      <c r="B468" s="46" t="s">
        <v>743</v>
      </c>
      <c r="C468" s="93">
        <v>22.93</v>
      </c>
      <c r="D468" s="95">
        <v>45982</v>
      </c>
    </row>
    <row r="469" spans="1:4" ht="19.5" customHeight="1" x14ac:dyDescent="0.2">
      <c r="A469" s="56" t="s">
        <v>744</v>
      </c>
      <c r="B469" s="46" t="s">
        <v>745</v>
      </c>
      <c r="C469" s="93">
        <v>22.41</v>
      </c>
      <c r="D469" s="95">
        <v>45981</v>
      </c>
    </row>
    <row r="470" spans="1:4" ht="19.5" customHeight="1" x14ac:dyDescent="0.2">
      <c r="A470" s="56" t="s">
        <v>670</v>
      </c>
      <c r="B470" s="46" t="s">
        <v>746</v>
      </c>
      <c r="C470" s="93">
        <v>21.63</v>
      </c>
      <c r="D470" s="95">
        <v>45985</v>
      </c>
    </row>
    <row r="471" spans="1:4" ht="19.5" customHeight="1" x14ac:dyDescent="0.2">
      <c r="A471" s="56" t="s">
        <v>747</v>
      </c>
      <c r="B471" s="46" t="s">
        <v>312</v>
      </c>
      <c r="C471" s="93">
        <v>15.75</v>
      </c>
      <c r="D471" s="95">
        <v>45964</v>
      </c>
    </row>
    <row r="472" spans="1:4" ht="19.5" customHeight="1" x14ac:dyDescent="0.2">
      <c r="A472" s="56" t="s">
        <v>748</v>
      </c>
      <c r="B472" s="46" t="s">
        <v>749</v>
      </c>
      <c r="C472" s="93">
        <v>15.42</v>
      </c>
      <c r="D472" s="95">
        <v>45986</v>
      </c>
    </row>
    <row r="473" spans="1:4" ht="19.5" customHeight="1" x14ac:dyDescent="0.2">
      <c r="A473" s="56" t="s">
        <v>212</v>
      </c>
      <c r="B473" s="46" t="s">
        <v>750</v>
      </c>
      <c r="C473" s="93">
        <v>14.4</v>
      </c>
      <c r="D473" s="95">
        <v>45981</v>
      </c>
    </row>
    <row r="474" spans="1:4" ht="19.5" customHeight="1" x14ac:dyDescent="0.2">
      <c r="A474" s="56" t="s">
        <v>133</v>
      </c>
      <c r="B474" s="46" t="s">
        <v>196</v>
      </c>
      <c r="C474" s="93">
        <v>14.38</v>
      </c>
      <c r="D474" s="95">
        <v>45968</v>
      </c>
    </row>
    <row r="475" spans="1:4" ht="19.5" customHeight="1" x14ac:dyDescent="0.2">
      <c r="A475" s="56" t="s">
        <v>310</v>
      </c>
      <c r="B475" s="46" t="s">
        <v>751</v>
      </c>
      <c r="C475" s="93">
        <v>13.24</v>
      </c>
      <c r="D475" s="95">
        <v>45964</v>
      </c>
    </row>
    <row r="476" spans="1:4" ht="19.5" customHeight="1" x14ac:dyDescent="0.2">
      <c r="A476" s="56" t="s">
        <v>129</v>
      </c>
      <c r="B476" s="46" t="s">
        <v>752</v>
      </c>
      <c r="C476" s="93">
        <v>9.58</v>
      </c>
      <c r="D476" s="95">
        <v>45978</v>
      </c>
    </row>
    <row r="477" spans="1:4" ht="19.5" customHeight="1" x14ac:dyDescent="0.2">
      <c r="A477" s="56" t="s">
        <v>124</v>
      </c>
      <c r="B477" s="46" t="s">
        <v>239</v>
      </c>
      <c r="C477" s="93">
        <v>8.19</v>
      </c>
      <c r="D477" s="95">
        <v>45966</v>
      </c>
    </row>
    <row r="478" spans="1:4" ht="19.5" customHeight="1" x14ac:dyDescent="0.2">
      <c r="A478" s="56" t="s">
        <v>753</v>
      </c>
      <c r="B478" s="46" t="s">
        <v>754</v>
      </c>
      <c r="C478" s="93">
        <v>7.72</v>
      </c>
      <c r="D478" s="95">
        <v>45985</v>
      </c>
    </row>
    <row r="479" spans="1:4" ht="19.5" customHeight="1" x14ac:dyDescent="0.2">
      <c r="A479" s="56" t="s">
        <v>311</v>
      </c>
      <c r="B479" s="46" t="s">
        <v>738</v>
      </c>
      <c r="C479" s="93">
        <v>5.32</v>
      </c>
      <c r="D479" s="95">
        <v>45971</v>
      </c>
    </row>
    <row r="480" spans="1:4" ht="19.5" customHeight="1" x14ac:dyDescent="0.2">
      <c r="A480" s="56" t="s">
        <v>151</v>
      </c>
      <c r="B480" s="46" t="s">
        <v>755</v>
      </c>
      <c r="C480" s="93">
        <v>5.28</v>
      </c>
      <c r="D480" s="95">
        <v>45968</v>
      </c>
    </row>
    <row r="481" spans="1:4" ht="19.5" customHeight="1" x14ac:dyDescent="0.2">
      <c r="A481" s="56"/>
      <c r="B481" s="46"/>
      <c r="C481" s="161"/>
      <c r="D481" s="95"/>
    </row>
    <row r="482" spans="1:4" ht="19.5" customHeight="1" thickBot="1" x14ac:dyDescent="0.25">
      <c r="A482" s="56"/>
      <c r="B482" s="46"/>
      <c r="C482" s="162">
        <f>SUM(C5:C481)</f>
        <v>2222208.09</v>
      </c>
      <c r="D482" s="163"/>
    </row>
    <row r="483" spans="1:4" ht="19.5" customHeight="1" thickTop="1" thickBot="1" x14ac:dyDescent="0.25">
      <c r="A483" s="164"/>
      <c r="B483" s="165"/>
      <c r="C483" s="166"/>
      <c r="D483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S. Meek</cp:lastModifiedBy>
  <cp:lastPrinted>2019-08-26T19:44:29Z</cp:lastPrinted>
  <dcterms:created xsi:type="dcterms:W3CDTF">1999-01-04T15:32:22Z</dcterms:created>
  <dcterms:modified xsi:type="dcterms:W3CDTF">2026-01-16T21:46:47Z</dcterms:modified>
</cp:coreProperties>
</file>