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BOT\April 2022\"/>
    </mc:Choice>
  </mc:AlternateContent>
  <xr:revisionPtr revIDLastSave="0" documentId="8_{BA520853-CE4E-4907-8683-99C27B0AB673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Budget to Actual" sheetId="4" r:id="rId1"/>
  </sheets>
  <definedNames>
    <definedName name="_xlnm.Print_Area" localSheetId="0">'Budget to Actual'!$A$1:$H$31</definedName>
  </definedNames>
  <calcPr calcId="191029"/>
</workbook>
</file>

<file path=xl/calcChain.xml><?xml version="1.0" encoding="utf-8"?>
<calcChain xmlns="http://schemas.openxmlformats.org/spreadsheetml/2006/main">
  <c r="F22" i="4" l="1"/>
  <c r="F21" i="4"/>
  <c r="F20" i="4"/>
  <c r="F19" i="4"/>
  <c r="F18" i="4"/>
  <c r="F17" i="4"/>
  <c r="F16" i="4"/>
  <c r="F15" i="4"/>
  <c r="F14" i="4"/>
  <c r="F11" i="4"/>
  <c r="F10" i="4"/>
  <c r="F9" i="4"/>
  <c r="F7" i="4"/>
  <c r="E18" i="4"/>
  <c r="D18" i="4"/>
  <c r="C11" i="4" l="1"/>
  <c r="E14" i="4" l="1"/>
  <c r="G13" i="4" l="1"/>
  <c r="G15" i="4"/>
  <c r="G18" i="4"/>
  <c r="G20" i="4"/>
  <c r="G21" i="4"/>
  <c r="G22" i="4"/>
  <c r="E23" i="4"/>
  <c r="G23" i="4" l="1"/>
  <c r="C23" i="4"/>
  <c r="C25" i="4" s="1"/>
  <c r="D23" i="4"/>
  <c r="D25" i="4" l="1"/>
  <c r="D27" i="4" s="1"/>
  <c r="F23" i="4"/>
  <c r="F25" i="4" s="1"/>
  <c r="F27" i="4" s="1"/>
</calcChain>
</file>

<file path=xl/sharedStrings.xml><?xml version="1.0" encoding="utf-8"?>
<sst xmlns="http://schemas.openxmlformats.org/spreadsheetml/2006/main" count="37" uniqueCount="32">
  <si>
    <t>Contingency</t>
  </si>
  <si>
    <t>Capital</t>
  </si>
  <si>
    <t>McLENNAN COMMUNITY COLLEGE</t>
  </si>
  <si>
    <t>Plant</t>
  </si>
  <si>
    <t>Highlander Ranch</t>
  </si>
  <si>
    <t>Construction</t>
  </si>
  <si>
    <t>Infrastructure</t>
  </si>
  <si>
    <t>2021-22</t>
  </si>
  <si>
    <t>BT Building Renovation (Revenue Bond Payment)</t>
  </si>
  <si>
    <t>CSC Module E Flooring and Restroom</t>
  </si>
  <si>
    <t>Replace Cooling Tower Pumps</t>
  </si>
  <si>
    <t>Renovations</t>
  </si>
  <si>
    <t>BPAC Plaza Replacement</t>
  </si>
  <si>
    <t>MTA Electrical Upgrade</t>
  </si>
  <si>
    <t>BPAC Stage Rigging Repairs</t>
  </si>
  <si>
    <t>LTC Learning Commons (Phase 2)</t>
  </si>
  <si>
    <t>Actuals</t>
  </si>
  <si>
    <t>Remaining</t>
  </si>
  <si>
    <t>Professional Fees</t>
  </si>
  <si>
    <t>Encumbrances</t>
  </si>
  <si>
    <t>CAPITAL IMPOVEMENT FUND - BUDGET TO ACTUAL AS OF 2/28/2022</t>
  </si>
  <si>
    <t>Revised Budget</t>
  </si>
  <si>
    <t>Total Expenditures</t>
  </si>
  <si>
    <t>Balance of CIF at 9/1/2021</t>
  </si>
  <si>
    <t>Transfers</t>
  </si>
  <si>
    <t>Transfer from General Fund</t>
  </si>
  <si>
    <t>Transfer from Excess Pledged Revenues</t>
  </si>
  <si>
    <t>Total Transfers</t>
  </si>
  <si>
    <t>Net Income</t>
  </si>
  <si>
    <t>Balance of CIF at 2/28/2022</t>
  </si>
  <si>
    <t>Balance of CIF Reserve Account at 2/28/2022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</si>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</sst>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8">
    <xf numFmtId="0" fontId="0" fillId="0" borderId="0" xfId="0"/>
    <xf numFmtId="38" fontId="4" fillId="2" borderId="2" xfId="0" applyNumberFormat="1" applyFont="1" applyFill="1" applyBorder="1"/>
    <xf numFmtId="0" fontId="4" fillId="2" borderId="2" xfId="0" applyFont="1" applyFill="1" applyBorder="1"/>
    <xf numFmtId="0" fontId="0" fillId="2" borderId="0" xfId="0" applyFill="1"/>
    <xf numFmtId="0" fontId="6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0" fillId="2" borderId="0" xfId="0" applyFill="1" applyBorder="1"/>
    <xf numFmtId="0" fontId="0" fillId="2" borderId="5" xfId="0" applyFill="1" applyBorder="1"/>
    <xf numFmtId="6" fontId="0" fillId="2" borderId="0" xfId="0" applyNumberFormat="1" applyFill="1"/>
    <xf numFmtId="0" fontId="4" fillId="2" borderId="0" xfId="0" applyFont="1" applyFill="1"/>
    <xf numFmtId="0" fontId="4" fillId="2" borderId="7" xfId="0" applyFont="1" applyFill="1" applyBorder="1"/>
    <xf numFmtId="38" fontId="2" fillId="2" borderId="2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0" xfId="0" applyFont="1" applyFill="1" applyBorder="1"/>
    <xf numFmtId="164" fontId="0" fillId="2" borderId="0" xfId="0" applyNumberFormat="1" applyFill="1"/>
    <xf numFmtId="0" fontId="2" fillId="2" borderId="1" xfId="0" applyFont="1" applyFill="1" applyBorder="1"/>
    <xf numFmtId="0" fontId="2" fillId="3" borderId="3" xfId="0" applyFont="1" applyFill="1" applyBorder="1" applyAlignment="1">
      <alignment horizontal="center"/>
    </xf>
    <xf numFmtId="38" fontId="4" fillId="3" borderId="2" xfId="0" applyNumberFormat="1" applyFont="1" applyFill="1" applyBorder="1"/>
    <xf numFmtId="38" fontId="4" fillId="3" borderId="7" xfId="0" applyNumberFormat="1" applyFont="1" applyFill="1" applyBorder="1"/>
    <xf numFmtId="0" fontId="2" fillId="4" borderId="3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 vertical="center" wrapText="1"/>
    </xf>
    <xf numFmtId="38" fontId="4" fillId="4" borderId="2" xfId="0" applyNumberFormat="1" applyFont="1" applyFill="1" applyBorder="1"/>
    <xf numFmtId="38" fontId="4" fillId="4" borderId="7" xfId="0" applyNumberFormat="1" applyFont="1" applyFill="1" applyBorder="1"/>
    <xf numFmtId="0" fontId="5" fillId="3" borderId="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38" fontId="4" fillId="5" borderId="2" xfId="0" applyNumberFormat="1" applyFont="1" applyFill="1" applyBorder="1"/>
    <xf numFmtId="38" fontId="4" fillId="5" borderId="7" xfId="0" applyNumberFormat="1" applyFont="1" applyFill="1" applyBorder="1"/>
    <xf numFmtId="6" fontId="2" fillId="0" borderId="0" xfId="2" applyNumberFormat="1" applyFont="1" applyFill="1" applyBorder="1"/>
    <xf numFmtId="38" fontId="4" fillId="3" borderId="7" xfId="1" applyNumberFormat="1" applyFont="1" applyFill="1" applyBorder="1"/>
    <xf numFmtId="38" fontId="4" fillId="4" borderId="7" xfId="1" applyNumberFormat="1" applyFont="1" applyFill="1" applyBorder="1"/>
    <xf numFmtId="38" fontId="4" fillId="5" borderId="7" xfId="1" applyNumberFormat="1" applyFont="1" applyFill="1" applyBorder="1"/>
    <xf numFmtId="0" fontId="2" fillId="6" borderId="3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vertical="center" wrapText="1"/>
    </xf>
    <xf numFmtId="38" fontId="4" fillId="6" borderId="7" xfId="0" applyNumberFormat="1" applyFont="1" applyFill="1" applyBorder="1"/>
    <xf numFmtId="38" fontId="4" fillId="6" borderId="7" xfId="1" applyNumberFormat="1" applyFont="1" applyFill="1" applyBorder="1"/>
    <xf numFmtId="38" fontId="4" fillId="6" borderId="2" xfId="0" applyNumberFormat="1" applyFont="1" applyFill="1" applyBorder="1"/>
    <xf numFmtId="0" fontId="0" fillId="2" borderId="7" xfId="0" applyFill="1" applyBorder="1"/>
    <xf numFmtId="0" fontId="0" fillId="2" borderId="9" xfId="0" applyFill="1" applyBorder="1"/>
    <xf numFmtId="38" fontId="4" fillId="3" borderId="9" xfId="0" applyNumberFormat="1" applyFont="1" applyFill="1" applyBorder="1"/>
    <xf numFmtId="38" fontId="4" fillId="4" borderId="9" xfId="0" applyNumberFormat="1" applyFont="1" applyFill="1" applyBorder="1"/>
    <xf numFmtId="38" fontId="4" fillId="6" borderId="9" xfId="0" applyNumberFormat="1" applyFont="1" applyFill="1" applyBorder="1"/>
    <xf numFmtId="38" fontId="4" fillId="5" borderId="9" xfId="0" applyNumberFormat="1" applyFont="1" applyFill="1" applyBorder="1"/>
    <xf numFmtId="38" fontId="0" fillId="2" borderId="9" xfId="0" applyNumberFormat="1" applyFill="1" applyBorder="1"/>
    <xf numFmtId="38" fontId="4" fillId="3" borderId="9" xfId="1" applyNumberFormat="1" applyFont="1" applyFill="1" applyBorder="1"/>
    <xf numFmtId="38" fontId="4" fillId="4" borderId="9" xfId="1" applyNumberFormat="1" applyFont="1" applyFill="1" applyBorder="1"/>
    <xf numFmtId="38" fontId="4" fillId="6" borderId="9" xfId="1" applyNumberFormat="1" applyFont="1" applyFill="1" applyBorder="1"/>
    <xf numFmtId="38" fontId="4" fillId="5" borderId="9" xfId="1" applyNumberFormat="1" applyFont="1" applyFill="1" applyBorder="1"/>
    <xf numFmtId="38" fontId="4" fillId="2" borderId="8" xfId="0" applyNumberFormat="1" applyFont="1" applyFill="1" applyBorder="1"/>
    <xf numFmtId="38" fontId="4" fillId="3" borderId="5" xfId="1" applyNumberFormat="1" applyFont="1" applyFill="1" applyBorder="1"/>
    <xf numFmtId="38" fontId="4" fillId="4" borderId="5" xfId="1" applyNumberFormat="1" applyFont="1" applyFill="1" applyBorder="1"/>
    <xf numFmtId="38" fontId="4" fillId="6" borderId="5" xfId="1" applyNumberFormat="1" applyFont="1" applyFill="1" applyBorder="1"/>
    <xf numFmtId="38" fontId="4" fillId="5" borderId="5" xfId="1" applyNumberFormat="1" applyFont="1" applyFill="1" applyBorder="1"/>
    <xf numFmtId="0" fontId="2" fillId="2" borderId="5" xfId="0" applyFont="1" applyFill="1" applyBorder="1"/>
    <xf numFmtId="38" fontId="4" fillId="3" borderId="5" xfId="0" applyNumberFormat="1" applyFont="1" applyFill="1" applyBorder="1"/>
    <xf numFmtId="38" fontId="4" fillId="4" borderId="5" xfId="0" applyNumberFormat="1" applyFont="1" applyFill="1" applyBorder="1"/>
    <xf numFmtId="38" fontId="4" fillId="6" borderId="5" xfId="0" applyNumberFormat="1" applyFont="1" applyFill="1" applyBorder="1"/>
    <xf numFmtId="38" fontId="4" fillId="5" borderId="5" xfId="0" applyNumberFormat="1" applyFont="1" applyFill="1" applyBorder="1"/>
    <xf numFmtId="38" fontId="2" fillId="2" borderId="9" xfId="0" applyNumberFormat="1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10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1" fillId="2" borderId="0" xfId="0" applyFont="1" applyFill="1"/>
    <xf numFmtId="38" fontId="2" fillId="3" borderId="1" xfId="2" applyNumberFormat="1" applyFont="1" applyFill="1" applyBorder="1"/>
    <xf numFmtId="38" fontId="2" fillId="4" borderId="1" xfId="2" applyNumberFormat="1" applyFont="1" applyFill="1" applyBorder="1"/>
    <xf numFmtId="38" fontId="2" fillId="3" borderId="5" xfId="2" applyNumberFormat="1" applyFont="1" applyFill="1" applyBorder="1"/>
    <xf numFmtId="38" fontId="2" fillId="4" borderId="5" xfId="2" applyNumberFormat="1" applyFont="1" applyFill="1" applyBorder="1"/>
    <xf numFmtId="38" fontId="2" fillId="6" borderId="5" xfId="2" applyNumberFormat="1" applyFont="1" applyFill="1" applyBorder="1"/>
    <xf numFmtId="38" fontId="2" fillId="5" borderId="5" xfId="2" applyNumberFormat="1" applyFont="1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38" fontId="2" fillId="4" borderId="11" xfId="2" applyNumberFormat="1" applyFont="1" applyFill="1" applyBorder="1"/>
    <xf numFmtId="0" fontId="0" fillId="6" borderId="1" xfId="0" applyFill="1" applyBorder="1"/>
    <xf numFmtId="37" fontId="2" fillId="4" borderId="11" xfId="0" applyNumberFormat="1" applyFont="1" applyFill="1" applyBorder="1"/>
    <xf numFmtId="3" fontId="2" fillId="5" borderId="1" xfId="0" applyNumberFormat="1" applyFont="1" applyFill="1" applyBorder="1"/>
    <xf numFmtId="38" fontId="0" fillId="2" borderId="0" xfId="0" applyNumberFormat="1" applyFill="1"/>
    <xf numFmtId="38" fontId="2" fillId="5" borderId="1" xfId="0" applyNumberFormat="1" applyFont="1" applyFill="1" applyBorder="1"/>
    <xf numFmtId="0" fontId="0" fillId="2" borderId="8" xfId="0" applyFill="1" applyBorder="1"/>
    <xf numFmtId="0" fontId="2" fillId="7" borderId="3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 vertical="center" wrapText="1"/>
    </xf>
    <xf numFmtId="38" fontId="4" fillId="7" borderId="9" xfId="0" applyNumberFormat="1" applyFont="1" applyFill="1" applyBorder="1"/>
    <xf numFmtId="38" fontId="4" fillId="7" borderId="5" xfId="0" applyNumberFormat="1" applyFont="1" applyFill="1" applyBorder="1"/>
    <xf numFmtId="38" fontId="2" fillId="7" borderId="5" xfId="2" applyNumberFormat="1" applyFont="1" applyFill="1" applyBorder="1"/>
    <xf numFmtId="38" fontId="4" fillId="7" borderId="9" xfId="1" applyNumberFormat="1" applyFont="1" applyFill="1" applyBorder="1"/>
    <xf numFmtId="38" fontId="4" fillId="7" borderId="7" xfId="1" applyNumberFormat="1" applyFont="1" applyFill="1" applyBorder="1"/>
    <xf numFmtId="38" fontId="4" fillId="7" borderId="5" xfId="1" applyNumberFormat="1" applyFont="1" applyFill="1" applyBorder="1"/>
    <xf numFmtId="38" fontId="2" fillId="7" borderId="1" xfId="2" applyNumberFormat="1" applyFont="1" applyFill="1" applyBorder="1"/>
    <xf numFmtId="38" fontId="4" fillId="7" borderId="2" xfId="1" applyNumberFormat="1" applyFont="1" applyFill="1" applyBorder="1"/>
    <xf numFmtId="38" fontId="4" fillId="7" borderId="12" xfId="1" applyNumberFormat="1" applyFont="1" applyFill="1" applyBorder="1"/>
    <xf numFmtId="38" fontId="2" fillId="7" borderId="1" xfId="1" applyNumberFormat="1" applyFont="1" applyFill="1" applyBorder="1"/>
    <xf numFmtId="38" fontId="2" fillId="7" borderId="1" xfId="0" applyNumberFormat="1" applyFont="1" applyFill="1" applyBorder="1"/>
    <xf numFmtId="38" fontId="2" fillId="5" borderId="1" xfId="2" applyNumberFormat="1" applyFont="1" applyFill="1" applyBorder="1"/>
    <xf numFmtId="38" fontId="2" fillId="6" borderId="1" xfId="2" applyNumberFormat="1" applyFont="1" applyFill="1" applyBorder="1"/>
    <xf numFmtId="0" fontId="2" fillId="2" borderId="11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abSelected="1" zoomScale="120" zoomScaleNormal="120" workbookViewId="0">
      <selection activeCell="I13" sqref="I13"/>
    </sheetView>
  </sheetViews>
  <sheetFormatPr defaultColWidth="9.140625" defaultRowHeight="12.75" x14ac:dyDescent="0.2"/>
  <cols>
    <col min="1" max="1" width="15.42578125" style="3" customWidth="1"/>
    <col min="2" max="2" width="43.140625" style="3" bestFit="1" customWidth="1"/>
    <col min="3" max="7" width="14.7109375" style="3" customWidth="1"/>
    <col min="8" max="8" width="4.42578125" style="3" customWidth="1"/>
    <col min="9" max="9" width="21.7109375" style="3" customWidth="1"/>
    <col min="10" max="10" width="13.85546875" style="3" bestFit="1" customWidth="1"/>
    <col min="11" max="16384" width="9.140625" style="3"/>
  </cols>
  <sheetData>
    <row r="1" spans="1:9" ht="21.75" customHeight="1" x14ac:dyDescent="0.25">
      <c r="A1" s="72" t="s">
        <v>2</v>
      </c>
      <c r="B1" s="72"/>
      <c r="C1" s="72"/>
      <c r="D1" s="72"/>
      <c r="E1" s="72"/>
      <c r="F1" s="72"/>
      <c r="G1" s="72"/>
      <c r="H1" s="72"/>
      <c r="I1" s="4"/>
    </row>
    <row r="2" spans="1:9" ht="14.25" customHeight="1" x14ac:dyDescent="0.25">
      <c r="A2" s="73" t="s">
        <v>20</v>
      </c>
      <c r="B2" s="73"/>
      <c r="C2" s="73"/>
      <c r="D2" s="73"/>
      <c r="E2" s="73"/>
      <c r="F2" s="73"/>
      <c r="G2" s="73"/>
      <c r="H2" s="73"/>
      <c r="I2" s="5"/>
    </row>
    <row r="3" spans="1:9" ht="18.75" customHeight="1" thickBot="1" x14ac:dyDescent="0.3">
      <c r="A3" s="70"/>
      <c r="B3" s="70"/>
      <c r="C3" s="70"/>
      <c r="D3" s="70"/>
      <c r="E3" s="70"/>
      <c r="F3" s="71"/>
      <c r="G3" s="70"/>
      <c r="H3" s="5"/>
      <c r="I3" s="5"/>
    </row>
    <row r="4" spans="1:9" s="6" customFormat="1" ht="18.600000000000001" customHeight="1" x14ac:dyDescent="0.2">
      <c r="A4" s="3"/>
      <c r="B4" s="3"/>
      <c r="C4" s="17" t="s">
        <v>7</v>
      </c>
      <c r="D4" s="20" t="s">
        <v>7</v>
      </c>
      <c r="E4" s="33" t="s">
        <v>7</v>
      </c>
      <c r="F4" s="81" t="s">
        <v>7</v>
      </c>
      <c r="G4" s="25" t="s">
        <v>7</v>
      </c>
    </row>
    <row r="5" spans="1:9" ht="27" customHeight="1" thickBot="1" x14ac:dyDescent="0.25">
      <c r="C5" s="24" t="s">
        <v>21</v>
      </c>
      <c r="D5" s="21" t="s">
        <v>16</v>
      </c>
      <c r="E5" s="34" t="s">
        <v>19</v>
      </c>
      <c r="F5" s="82" t="s">
        <v>31</v>
      </c>
      <c r="G5" s="26" t="s">
        <v>17</v>
      </c>
    </row>
    <row r="6" spans="1:9" ht="4.5" customHeight="1" thickBot="1" x14ac:dyDescent="0.25">
      <c r="C6" s="6"/>
      <c r="D6" s="6"/>
      <c r="E6" s="6"/>
      <c r="F6" s="6"/>
      <c r="G6" s="6"/>
      <c r="H6" s="6"/>
    </row>
    <row r="7" spans="1:9" ht="13.5" thickBot="1" x14ac:dyDescent="0.25">
      <c r="B7" s="16" t="s">
        <v>23</v>
      </c>
      <c r="C7" s="64">
        <v>973938</v>
      </c>
      <c r="D7" s="74">
        <v>973938</v>
      </c>
      <c r="E7" s="75"/>
      <c r="F7" s="93">
        <f>D7</f>
        <v>973938</v>
      </c>
      <c r="G7" s="77"/>
    </row>
    <row r="8" spans="1:9" ht="5.25" customHeight="1" thickBot="1" x14ac:dyDescent="0.25">
      <c r="B8" s="14"/>
      <c r="C8" s="29"/>
      <c r="D8" s="6"/>
      <c r="E8" s="6"/>
      <c r="F8" s="6"/>
      <c r="G8" s="6"/>
    </row>
    <row r="9" spans="1:9" x14ac:dyDescent="0.2">
      <c r="A9" s="61" t="s">
        <v>24</v>
      </c>
      <c r="B9" s="39" t="s">
        <v>25</v>
      </c>
      <c r="C9" s="40">
        <v>750000</v>
      </c>
      <c r="D9" s="41"/>
      <c r="E9" s="42"/>
      <c r="F9" s="83">
        <f>C9</f>
        <v>750000</v>
      </c>
      <c r="G9" s="43"/>
    </row>
    <row r="10" spans="1:9" ht="13.5" thickBot="1" x14ac:dyDescent="0.25">
      <c r="A10" s="62"/>
      <c r="B10" s="7" t="s">
        <v>26</v>
      </c>
      <c r="C10" s="55">
        <v>1000000</v>
      </c>
      <c r="D10" s="56"/>
      <c r="E10" s="57"/>
      <c r="F10" s="84">
        <f>C10</f>
        <v>1000000</v>
      </c>
      <c r="G10" s="58"/>
    </row>
    <row r="11" spans="1:9" ht="13.5" thickBot="1" x14ac:dyDescent="0.25">
      <c r="A11" s="63"/>
      <c r="B11" s="54" t="s">
        <v>27</v>
      </c>
      <c r="C11" s="66">
        <f>SUM(C9:C10)</f>
        <v>1750000</v>
      </c>
      <c r="D11" s="67"/>
      <c r="E11" s="68"/>
      <c r="F11" s="85">
        <f>C11</f>
        <v>1750000</v>
      </c>
      <c r="G11" s="69"/>
    </row>
    <row r="12" spans="1:9" ht="4.5" customHeight="1" thickBot="1" x14ac:dyDescent="0.25">
      <c r="A12" s="63"/>
      <c r="B12" s="14"/>
      <c r="C12" s="29"/>
      <c r="D12" s="6"/>
      <c r="E12" s="6"/>
      <c r="F12" s="6"/>
      <c r="G12" s="6"/>
    </row>
    <row r="13" spans="1:9" x14ac:dyDescent="0.2">
      <c r="A13" s="59" t="s">
        <v>11</v>
      </c>
      <c r="B13" s="44" t="s">
        <v>4</v>
      </c>
      <c r="C13" s="45">
        <v>25000</v>
      </c>
      <c r="D13" s="46"/>
      <c r="E13" s="47"/>
      <c r="F13" s="86"/>
      <c r="G13" s="48">
        <f t="shared" ref="G13:G22" si="0">C13-D13-E13</f>
        <v>25000</v>
      </c>
    </row>
    <row r="14" spans="1:9" x14ac:dyDescent="0.2">
      <c r="A14" s="11" t="s">
        <v>5</v>
      </c>
      <c r="B14" s="49" t="s">
        <v>9</v>
      </c>
      <c r="C14" s="18">
        <v>402000</v>
      </c>
      <c r="D14" s="22">
        <v>13634</v>
      </c>
      <c r="E14" s="37">
        <f>402000-13634</f>
        <v>388366</v>
      </c>
      <c r="F14" s="90">
        <f>E14+D14</f>
        <v>402000</v>
      </c>
      <c r="G14" s="27"/>
    </row>
    <row r="15" spans="1:9" x14ac:dyDescent="0.2">
      <c r="A15" s="11"/>
      <c r="B15" s="49" t="s">
        <v>15</v>
      </c>
      <c r="C15" s="18">
        <v>513137</v>
      </c>
      <c r="D15" s="22">
        <v>527469</v>
      </c>
      <c r="E15" s="37">
        <v>18541</v>
      </c>
      <c r="F15" s="90">
        <f>E15+D15</f>
        <v>546010</v>
      </c>
      <c r="G15" s="27">
        <f t="shared" si="0"/>
        <v>-32873</v>
      </c>
    </row>
    <row r="16" spans="1:9" x14ac:dyDescent="0.2">
      <c r="A16" s="11"/>
      <c r="B16" s="1" t="s">
        <v>8</v>
      </c>
      <c r="C16" s="18">
        <v>593400</v>
      </c>
      <c r="D16" s="22">
        <v>116700</v>
      </c>
      <c r="E16" s="37">
        <v>476700</v>
      </c>
      <c r="F16" s="91">
        <f>E16+D16</f>
        <v>593400</v>
      </c>
      <c r="G16" s="27"/>
    </row>
    <row r="17" spans="1:10" x14ac:dyDescent="0.2">
      <c r="A17" s="12" t="s">
        <v>3</v>
      </c>
      <c r="B17" s="10" t="s">
        <v>10</v>
      </c>
      <c r="C17" s="19">
        <v>267384</v>
      </c>
      <c r="D17" s="23"/>
      <c r="E17" s="35">
        <v>267384</v>
      </c>
      <c r="F17" s="87">
        <f>E17+D17</f>
        <v>267384</v>
      </c>
      <c r="G17" s="28"/>
    </row>
    <row r="18" spans="1:10" x14ac:dyDescent="0.2">
      <c r="A18" s="13" t="s">
        <v>6</v>
      </c>
      <c r="B18" s="2" t="s">
        <v>12</v>
      </c>
      <c r="C18" s="18">
        <v>313320</v>
      </c>
      <c r="D18" s="22">
        <f>170974+27599</f>
        <v>198573</v>
      </c>
      <c r="E18" s="37">
        <f>313320-170974+1288+552-27599</f>
        <v>116587</v>
      </c>
      <c r="F18" s="90">
        <f>E18+D18</f>
        <v>315160</v>
      </c>
      <c r="G18" s="27">
        <f t="shared" si="0"/>
        <v>-1840</v>
      </c>
    </row>
    <row r="19" spans="1:10" x14ac:dyDescent="0.2">
      <c r="A19" s="13"/>
      <c r="B19" s="2" t="s">
        <v>14</v>
      </c>
      <c r="C19" s="18">
        <v>478000</v>
      </c>
      <c r="D19" s="22"/>
      <c r="E19" s="37">
        <v>478000</v>
      </c>
      <c r="F19" s="90">
        <f>E19+D19</f>
        <v>478000</v>
      </c>
      <c r="G19" s="27"/>
    </row>
    <row r="20" spans="1:10" x14ac:dyDescent="0.2">
      <c r="A20" s="13"/>
      <c r="B20" s="2" t="s">
        <v>13</v>
      </c>
      <c r="C20" s="18">
        <v>43619</v>
      </c>
      <c r="D20" s="22">
        <v>43008</v>
      </c>
      <c r="E20" s="37"/>
      <c r="F20" s="91">
        <f>E20+D20</f>
        <v>43008</v>
      </c>
      <c r="G20" s="27">
        <f t="shared" si="0"/>
        <v>611</v>
      </c>
    </row>
    <row r="21" spans="1:10" x14ac:dyDescent="0.2">
      <c r="A21" s="12" t="s">
        <v>1</v>
      </c>
      <c r="B21" s="38" t="s">
        <v>18</v>
      </c>
      <c r="C21" s="30">
        <v>50000</v>
      </c>
      <c r="D21" s="31">
        <v>19152</v>
      </c>
      <c r="E21" s="36">
        <v>13430</v>
      </c>
      <c r="F21" s="87">
        <f>E21+D21</f>
        <v>32582</v>
      </c>
      <c r="G21" s="32">
        <f t="shared" si="0"/>
        <v>17418</v>
      </c>
    </row>
    <row r="22" spans="1:10" ht="13.5" thickBot="1" x14ac:dyDescent="0.25">
      <c r="A22" s="60" t="s">
        <v>0</v>
      </c>
      <c r="B22" s="7" t="s">
        <v>0</v>
      </c>
      <c r="C22" s="50">
        <v>38078</v>
      </c>
      <c r="D22" s="51">
        <v>848</v>
      </c>
      <c r="E22" s="52"/>
      <c r="F22" s="88">
        <f>E22+D22</f>
        <v>848</v>
      </c>
      <c r="G22" s="53">
        <f t="shared" si="0"/>
        <v>37230</v>
      </c>
      <c r="H22" s="8"/>
      <c r="I22" s="78"/>
    </row>
    <row r="23" spans="1:10" ht="13.5" thickBot="1" x14ac:dyDescent="0.25">
      <c r="B23" s="54" t="s">
        <v>22</v>
      </c>
      <c r="C23" s="66">
        <f>SUM(C13:C22)</f>
        <v>2723938</v>
      </c>
      <c r="D23" s="67">
        <f>SUM(D13:D22)</f>
        <v>919384</v>
      </c>
      <c r="E23" s="68">
        <f>SUM(E13:E22)</f>
        <v>1759008</v>
      </c>
      <c r="F23" s="92">
        <f>E23+D23</f>
        <v>2678392</v>
      </c>
      <c r="G23" s="69">
        <f>SUM(G13:G22)</f>
        <v>45546</v>
      </c>
      <c r="H23" s="8"/>
    </row>
    <row r="24" spans="1:10" ht="7.5" customHeight="1" thickBot="1" x14ac:dyDescent="0.25">
      <c r="B24" s="14"/>
      <c r="C24" s="29"/>
      <c r="D24" s="6"/>
      <c r="E24" s="6"/>
      <c r="F24" s="6"/>
      <c r="G24" s="6"/>
      <c r="I24" s="15"/>
      <c r="J24" s="9"/>
    </row>
    <row r="25" spans="1:10" ht="13.5" thickBot="1" x14ac:dyDescent="0.25">
      <c r="B25" s="16" t="s">
        <v>28</v>
      </c>
      <c r="C25" s="64">
        <f>C11-C23</f>
        <v>-973938</v>
      </c>
      <c r="D25" s="65">
        <f t="shared" ref="D25" si="1">D11-D23</f>
        <v>-919384</v>
      </c>
      <c r="E25" s="95"/>
      <c r="F25" s="89">
        <f>F11-F23</f>
        <v>-928392</v>
      </c>
      <c r="G25" s="94"/>
    </row>
    <row r="26" spans="1:10" ht="7.5" customHeight="1" thickBot="1" x14ac:dyDescent="0.25"/>
    <row r="27" spans="1:10" ht="13.5" thickBot="1" x14ac:dyDescent="0.25">
      <c r="B27" s="16" t="s">
        <v>29</v>
      </c>
      <c r="C27" s="64"/>
      <c r="D27" s="65">
        <f t="shared" ref="D27" si="2">D7+D25</f>
        <v>54554</v>
      </c>
      <c r="E27" s="75"/>
      <c r="F27" s="93">
        <f>F7+F25</f>
        <v>45546</v>
      </c>
      <c r="G27" s="79"/>
    </row>
    <row r="28" spans="1:10" ht="20.25" customHeight="1" thickBot="1" x14ac:dyDescent="0.25"/>
    <row r="29" spans="1:10" ht="13.5" thickBot="1" x14ac:dyDescent="0.25">
      <c r="B29" s="96" t="s">
        <v>30</v>
      </c>
      <c r="C29" s="97"/>
      <c r="D29" s="76">
        <v>3027386</v>
      </c>
      <c r="E29" s="80"/>
      <c r="F29" s="6"/>
      <c r="G29" s="6"/>
    </row>
  </sheetData>
  <mergeCells count="3">
    <mergeCell ref="A1:H1"/>
    <mergeCell ref="A2:H2"/>
    <mergeCell ref="B29:C29"/>
  </mergeCells>
  <printOptions horizontalCentered="1"/>
  <pageMargins left="0.45" right="0.45" top="0.75" bottom="0.75" header="0.3" footer="0.3"/>
  <pageSetup scale="95" firstPageNumber="43" orientation="landscape" useFirstPageNumber="1" r:id="rId1"/>
  <headerFooter alignWithMargins="0"/>
  <ignoredErrors>
    <ignoredError sqref="F11 F2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to Actual</vt:lpstr>
      <vt:lpstr>'Budget to Actual'!Print_Area</vt:lpstr>
    </vt:vector>
  </TitlesOfParts>
  <Company>MCC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Network Services</dc:creator>
  <cp:lastModifiedBy>Stephen Benson</cp:lastModifiedBy>
  <cp:lastPrinted>2022-04-05T13:39:44Z</cp:lastPrinted>
  <dcterms:created xsi:type="dcterms:W3CDTF">1999-01-10T19:59:52Z</dcterms:created>
  <dcterms:modified xsi:type="dcterms:W3CDTF">2022-04-05T13:44:22Z</dcterms:modified>
</cp:coreProperties>
</file>