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T\June 2022\"/>
    </mc:Choice>
  </mc:AlternateContent>
  <xr:revisionPtr revIDLastSave="0" documentId="13_ncr:1_{0B7C0602-0795-459A-ADC7-C70DCDB54DC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Budget to Actual" sheetId="4" r:id="rId1"/>
  </sheets>
  <calcPr calcId="191029"/>
</workbook>
</file>

<file path=xl/calcChain.xml><?xml version="1.0" encoding="utf-8"?>
<calcChain xmlns="http://schemas.openxmlformats.org/spreadsheetml/2006/main">
  <c r="F28" i="4" l="1"/>
  <c r="D28" i="4"/>
  <c r="F26" i="4"/>
  <c r="F24" i="4"/>
  <c r="F20" i="4"/>
  <c r="F23" i="4"/>
  <c r="F22" i="4"/>
  <c r="F21" i="4"/>
  <c r="F19" i="4"/>
  <c r="F18" i="4"/>
  <c r="F17" i="4"/>
  <c r="F16" i="4"/>
  <c r="F15" i="4"/>
  <c r="F14" i="4"/>
  <c r="F13" i="4"/>
  <c r="F11" i="4"/>
  <c r="F10" i="4"/>
  <c r="F9" i="4"/>
  <c r="F7" i="4"/>
  <c r="C11" i="4" l="1"/>
  <c r="E22" i="4"/>
  <c r="G17" i="4" l="1"/>
  <c r="G13" i="4" l="1"/>
  <c r="G14" i="4"/>
  <c r="G15" i="4"/>
  <c r="G18" i="4"/>
  <c r="G19" i="4"/>
  <c r="G21" i="4"/>
  <c r="G22" i="4"/>
  <c r="G23" i="4"/>
  <c r="E24" i="4"/>
  <c r="G24" i="4" l="1"/>
  <c r="C24" i="4"/>
  <c r="C26" i="4" s="1"/>
  <c r="D24" i="4"/>
  <c r="D26" i="4" s="1"/>
</calcChain>
</file>

<file path=xl/sharedStrings.xml><?xml version="1.0" encoding="utf-8"?>
<sst xmlns="http://schemas.openxmlformats.org/spreadsheetml/2006/main" count="38" uniqueCount="33">
  <si>
    <t>Contingency</t>
  </si>
  <si>
    <t>Capital</t>
  </si>
  <si>
    <t>McLENNAN COMMUNITY COLLEGE</t>
  </si>
  <si>
    <t>Plant</t>
  </si>
  <si>
    <t>Highlander Ranch</t>
  </si>
  <si>
    <t>Construction</t>
  </si>
  <si>
    <t>Infrastructure</t>
  </si>
  <si>
    <t>2021-22</t>
  </si>
  <si>
    <t>BT Building Renovation (Revenue Bond Payment)</t>
  </si>
  <si>
    <t>CSC Module E Flooring and Restroom</t>
  </si>
  <si>
    <t>Replace Cooling Tower Pumps</t>
  </si>
  <si>
    <t>Renovations</t>
  </si>
  <si>
    <t>BPAC Plaza Replacement</t>
  </si>
  <si>
    <t>MTA Electrical Upgrade</t>
  </si>
  <si>
    <t>BPAC Stage Rigging Repairs</t>
  </si>
  <si>
    <t>LTC Learning Commons (Phase 2)</t>
  </si>
  <si>
    <t>Actuals</t>
  </si>
  <si>
    <t>Remaining</t>
  </si>
  <si>
    <t>Professional Fees</t>
  </si>
  <si>
    <t>Encumbrances</t>
  </si>
  <si>
    <t>Revised Budget</t>
  </si>
  <si>
    <t>Total Expenditures</t>
  </si>
  <si>
    <t>Balance of CIF at 9/1/2021</t>
  </si>
  <si>
    <t>Transfers</t>
  </si>
  <si>
    <t>Transfer from General Fund</t>
  </si>
  <si>
    <t>Transfer from Excess Pledged Revenues</t>
  </si>
  <si>
    <t>Total Transfers</t>
  </si>
  <si>
    <t>Net Income</t>
  </si>
  <si>
    <t>Cameron House Renovation</t>
  </si>
  <si>
    <t>Balance of CIF at 5/31/2022</t>
  </si>
  <si>
    <t>CAPITAL IMPOVEMENT FUND - BUDGET TO ACTUAL AS OF 5/31/2022</t>
  </si>
  <si>
    <t>Total</t>
  </si>
  <si>
    <t>Balance of CIF Reserve Account at 5/31/2022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</si>
</sst>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38" fontId="4" fillId="2" borderId="2" xfId="0" applyNumberFormat="1" applyFont="1" applyFill="1" applyBorder="1"/>
    <xf numFmtId="0" fontId="4" fillId="2" borderId="2" xfId="0" applyFont="1" applyFill="1" applyBorder="1"/>
    <xf numFmtId="0" fontId="0" fillId="2" borderId="0" xfId="0" applyFill="1"/>
    <xf numFmtId="0" fontId="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4" fillId="2" borderId="0" xfId="0" applyFont="1" applyFill="1"/>
    <xf numFmtId="0" fontId="4" fillId="2" borderId="7" xfId="0" applyFont="1" applyFill="1" applyBorder="1"/>
    <xf numFmtId="38" fontId="2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/>
    </xf>
    <xf numFmtId="38" fontId="4" fillId="3" borderId="2" xfId="0" applyNumberFormat="1" applyFont="1" applyFill="1" applyBorder="1"/>
    <xf numFmtId="38" fontId="4" fillId="3" borderId="7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/>
    <xf numFmtId="38" fontId="4" fillId="4" borderId="7" xfId="0" applyNumberFormat="1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38" fontId="4" fillId="3" borderId="7" xfId="1" applyNumberFormat="1" applyFont="1" applyFill="1" applyBorder="1"/>
    <xf numFmtId="38" fontId="4" fillId="4" borderId="7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9" xfId="0" applyFill="1" applyBorder="1"/>
    <xf numFmtId="38" fontId="4" fillId="3" borderId="9" xfId="0" applyNumberFormat="1" applyFont="1" applyFill="1" applyBorder="1"/>
    <xf numFmtId="38" fontId="4" fillId="4" borderId="9" xfId="0" applyNumberFormat="1" applyFont="1" applyFill="1" applyBorder="1"/>
    <xf numFmtId="38" fontId="0" fillId="2" borderId="9" xfId="0" applyNumberFormat="1" applyFill="1" applyBorder="1"/>
    <xf numFmtId="38" fontId="4" fillId="3" borderId="9" xfId="1" applyNumberFormat="1" applyFont="1" applyFill="1" applyBorder="1"/>
    <xf numFmtId="38" fontId="4" fillId="4" borderId="9" xfId="1" applyNumberFormat="1" applyFont="1" applyFill="1" applyBorder="1"/>
    <xf numFmtId="38" fontId="4" fillId="2" borderId="8" xfId="0" applyNumberFormat="1" applyFont="1" applyFill="1" applyBorder="1"/>
    <xf numFmtId="38" fontId="4" fillId="3" borderId="5" xfId="1" applyNumberFormat="1" applyFont="1" applyFill="1" applyBorder="1"/>
    <xf numFmtId="38" fontId="4" fillId="4" borderId="5" xfId="1" applyNumberFormat="1" applyFont="1" applyFill="1" applyBorder="1"/>
    <xf numFmtId="0" fontId="2" fillId="2" borderId="5" xfId="0" applyFont="1" applyFill="1" applyBorder="1"/>
    <xf numFmtId="0" fontId="6" fillId="2" borderId="10" xfId="0" applyFont="1" applyFill="1" applyBorder="1" applyAlignment="1">
      <alignment vertical="center"/>
    </xf>
    <xf numFmtId="38" fontId="4" fillId="3" borderId="5" xfId="0" applyNumberFormat="1" applyFont="1" applyFill="1" applyBorder="1"/>
    <xf numFmtId="38" fontId="4" fillId="4" borderId="5" xfId="0" applyNumberFormat="1" applyFont="1" applyFill="1" applyBorder="1"/>
    <xf numFmtId="38" fontId="2" fillId="2" borderId="9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8" fontId="1" fillId="2" borderId="2" xfId="0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38" fontId="0" fillId="7" borderId="9" xfId="0" applyNumberFormat="1" applyFill="1" applyBorder="1"/>
    <xf numFmtId="38" fontId="0" fillId="7" borderId="5" xfId="0" applyNumberFormat="1" applyFill="1" applyBorder="1"/>
    <xf numFmtId="38" fontId="2" fillId="3" borderId="1" xfId="2" applyNumberFormat="1" applyFont="1" applyFill="1" applyBorder="1"/>
    <xf numFmtId="38" fontId="2" fillId="4" borderId="11" xfId="2" applyNumberFormat="1" applyFont="1" applyFill="1" applyBorder="1"/>
    <xf numFmtId="38" fontId="0" fillId="6" borderId="1" xfId="0" applyNumberFormat="1" applyFill="1" applyBorder="1"/>
    <xf numFmtId="38" fontId="2" fillId="7" borderId="1" xfId="0" applyNumberFormat="1" applyFont="1" applyFill="1" applyBorder="1"/>
    <xf numFmtId="38" fontId="0" fillId="5" borderId="1" xfId="0" applyNumberFormat="1" applyFill="1" applyBorder="1"/>
    <xf numFmtId="38" fontId="2" fillId="0" borderId="0" xfId="2" applyNumberFormat="1" applyFont="1" applyFill="1" applyBorder="1"/>
    <xf numFmtId="38" fontId="0" fillId="2" borderId="0" xfId="0" applyNumberFormat="1" applyFill="1" applyBorder="1"/>
    <xf numFmtId="38" fontId="0" fillId="2" borderId="0" xfId="0" applyNumberFormat="1" applyFill="1"/>
    <xf numFmtId="38" fontId="0" fillId="6" borderId="9" xfId="0" applyNumberFormat="1" applyFill="1" applyBorder="1"/>
    <xf numFmtId="38" fontId="0" fillId="5" borderId="9" xfId="0" applyNumberFormat="1" applyFill="1" applyBorder="1"/>
    <xf numFmtId="38" fontId="0" fillId="6" borderId="5" xfId="0" applyNumberFormat="1" applyFill="1" applyBorder="1"/>
    <xf numFmtId="38" fontId="0" fillId="5" borderId="5" xfId="0" applyNumberFormat="1" applyFill="1" applyBorder="1"/>
    <xf numFmtId="38" fontId="2" fillId="3" borderId="5" xfId="2" applyNumberFormat="1" applyFont="1" applyFill="1" applyBorder="1"/>
    <xf numFmtId="38" fontId="2" fillId="4" borderId="5" xfId="2" applyNumberFormat="1" applyFont="1" applyFill="1" applyBorder="1"/>
    <xf numFmtId="38" fontId="4" fillId="6" borderId="10" xfId="1" applyNumberFormat="1" applyFont="1" applyFill="1" applyBorder="1"/>
    <xf numFmtId="38" fontId="4" fillId="7" borderId="18" xfId="1" applyNumberFormat="1" applyFont="1" applyFill="1" applyBorder="1"/>
    <xf numFmtId="38" fontId="4" fillId="5" borderId="14" xfId="1" applyNumberFormat="1" applyFont="1" applyFill="1" applyBorder="1"/>
    <xf numFmtId="38" fontId="4" fillId="6" borderId="8" xfId="0" applyNumberFormat="1" applyFont="1" applyFill="1" applyBorder="1"/>
    <xf numFmtId="38" fontId="4" fillId="7" borderId="19" xfId="1" applyNumberFormat="1" applyFont="1" applyFill="1" applyBorder="1"/>
    <xf numFmtId="38" fontId="4" fillId="5" borderId="15" xfId="0" applyNumberFormat="1" applyFont="1" applyFill="1" applyBorder="1"/>
    <xf numFmtId="38" fontId="4" fillId="7" borderId="20" xfId="1" applyNumberFormat="1" applyFont="1" applyFill="1" applyBorder="1"/>
    <xf numFmtId="38" fontId="4" fillId="6" borderId="13" xfId="0" applyNumberFormat="1" applyFont="1" applyFill="1" applyBorder="1"/>
    <xf numFmtId="38" fontId="4" fillId="5" borderId="16" xfId="0" applyNumberFormat="1" applyFont="1" applyFill="1" applyBorder="1"/>
    <xf numFmtId="38" fontId="4" fillId="6" borderId="13" xfId="1" applyNumberFormat="1" applyFont="1" applyFill="1" applyBorder="1"/>
    <xf numFmtId="38" fontId="4" fillId="5" borderId="16" xfId="1" applyNumberFormat="1" applyFont="1" applyFill="1" applyBorder="1"/>
    <xf numFmtId="38" fontId="4" fillId="6" borderId="4" xfId="1" applyNumberFormat="1" applyFont="1" applyFill="1" applyBorder="1"/>
    <xf numFmtId="38" fontId="4" fillId="5" borderId="17" xfId="1" applyNumberFormat="1" applyFont="1" applyFill="1" applyBorder="1"/>
    <xf numFmtId="38" fontId="2" fillId="6" borderId="5" xfId="2" applyNumberFormat="1" applyFont="1" applyFill="1" applyBorder="1"/>
    <xf numFmtId="38" fontId="2" fillId="7" borderId="1" xfId="2" applyNumberFormat="1" applyFont="1" applyFill="1" applyBorder="1"/>
    <xf numFmtId="38" fontId="2" fillId="5" borderId="5" xfId="2" applyNumberFormat="1" applyFont="1" applyFill="1" applyBorder="1"/>
    <xf numFmtId="38" fontId="2" fillId="4" borderId="1" xfId="2" applyNumberFormat="1" applyFont="1" applyFill="1" applyBorder="1"/>
    <xf numFmtId="38" fontId="2" fillId="5" borderId="1" xfId="2" applyNumberFormat="1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6" fontId="2" fillId="4" borderId="1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112" zoomScaleNormal="112" workbookViewId="0">
      <selection activeCell="E35" sqref="E35"/>
    </sheetView>
  </sheetViews>
  <sheetFormatPr defaultColWidth="9.109375" defaultRowHeight="13.2" x14ac:dyDescent="0.25"/>
  <cols>
    <col min="1" max="1" width="15.44140625" style="3" customWidth="1"/>
    <col min="2" max="2" width="43.109375" style="3" bestFit="1" customWidth="1"/>
    <col min="3" max="7" width="14.6640625" style="3" customWidth="1"/>
    <col min="8" max="8" width="12.44140625" style="3" customWidth="1"/>
    <col min="9" max="9" width="21.6640625" style="3" customWidth="1"/>
    <col min="10" max="10" width="13.88671875" style="3" bestFit="1" customWidth="1"/>
    <col min="11" max="16384" width="9.109375" style="3"/>
  </cols>
  <sheetData>
    <row r="1" spans="1:12" x14ac:dyDescent="0.25">
      <c r="A1" s="16"/>
    </row>
    <row r="2" spans="1:12" ht="28.5" customHeight="1" x14ac:dyDescent="0.25">
      <c r="A2" s="50" t="s">
        <v>2</v>
      </c>
      <c r="B2" s="50"/>
      <c r="C2" s="50"/>
      <c r="D2" s="50"/>
      <c r="E2" s="50"/>
      <c r="F2" s="50"/>
      <c r="G2" s="50"/>
      <c r="H2" s="4"/>
      <c r="I2" s="4"/>
    </row>
    <row r="3" spans="1:12" ht="22.95" customHeight="1" thickBot="1" x14ac:dyDescent="0.3">
      <c r="A3" s="51" t="s">
        <v>30</v>
      </c>
      <c r="B3" s="51"/>
      <c r="C3" s="51"/>
      <c r="D3" s="51"/>
      <c r="E3" s="51"/>
      <c r="F3" s="51"/>
      <c r="G3" s="51"/>
      <c r="H3" s="5"/>
      <c r="I3" s="5"/>
    </row>
    <row r="4" spans="1:12" s="6" customFormat="1" ht="18.75" customHeight="1" x14ac:dyDescent="0.25">
      <c r="A4" s="3"/>
      <c r="B4" s="3"/>
      <c r="C4" s="19" t="s">
        <v>7</v>
      </c>
      <c r="D4" s="22" t="s">
        <v>7</v>
      </c>
      <c r="E4" s="31" t="s">
        <v>7</v>
      </c>
      <c r="F4" s="52" t="s">
        <v>7</v>
      </c>
      <c r="G4" s="27" t="s">
        <v>7</v>
      </c>
      <c r="L4" s="3"/>
    </row>
    <row r="5" spans="1:12" ht="38.4" customHeight="1" thickBot="1" x14ac:dyDescent="0.3">
      <c r="C5" s="26" t="s">
        <v>20</v>
      </c>
      <c r="D5" s="23" t="s">
        <v>16</v>
      </c>
      <c r="E5" s="32" t="s">
        <v>19</v>
      </c>
      <c r="F5" s="53" t="s">
        <v>31</v>
      </c>
      <c r="G5" s="28" t="s">
        <v>17</v>
      </c>
    </row>
    <row r="6" spans="1:12" ht="13.8" thickBot="1" x14ac:dyDescent="0.3">
      <c r="C6" s="6"/>
      <c r="D6" s="6"/>
      <c r="E6" s="6"/>
      <c r="F6" s="6"/>
      <c r="G6" s="6"/>
      <c r="H6" s="6"/>
    </row>
    <row r="7" spans="1:12" ht="13.8" thickBot="1" x14ac:dyDescent="0.3">
      <c r="B7" s="18" t="s">
        <v>22</v>
      </c>
      <c r="C7" s="56">
        <v>973938</v>
      </c>
      <c r="D7" s="57">
        <v>973938</v>
      </c>
      <c r="E7" s="58"/>
      <c r="F7" s="59">
        <f>D7</f>
        <v>973938</v>
      </c>
      <c r="G7" s="60"/>
    </row>
    <row r="8" spans="1:12" ht="13.8" thickBot="1" x14ac:dyDescent="0.3">
      <c r="B8" s="15"/>
      <c r="C8" s="61"/>
      <c r="D8" s="62"/>
      <c r="E8" s="63"/>
      <c r="F8" s="63"/>
      <c r="G8" s="63"/>
    </row>
    <row r="9" spans="1:12" x14ac:dyDescent="0.25">
      <c r="A9" s="44" t="s">
        <v>23</v>
      </c>
      <c r="B9" s="34" t="s">
        <v>24</v>
      </c>
      <c r="C9" s="35">
        <v>750000</v>
      </c>
      <c r="D9" s="36"/>
      <c r="E9" s="64"/>
      <c r="F9" s="54">
        <f>C9</f>
        <v>750000</v>
      </c>
      <c r="G9" s="65"/>
    </row>
    <row r="10" spans="1:12" ht="13.8" thickBot="1" x14ac:dyDescent="0.3">
      <c r="A10" s="7"/>
      <c r="B10" s="8" t="s">
        <v>25</v>
      </c>
      <c r="C10" s="45">
        <v>1000000</v>
      </c>
      <c r="D10" s="46"/>
      <c r="E10" s="66"/>
      <c r="F10" s="55">
        <f>C10</f>
        <v>1000000</v>
      </c>
      <c r="G10" s="67"/>
    </row>
    <row r="11" spans="1:12" ht="13.8" thickBot="1" x14ac:dyDescent="0.3">
      <c r="B11" s="43" t="s">
        <v>26</v>
      </c>
      <c r="C11" s="68">
        <f>SUM(C9:C10)</f>
        <v>1750000</v>
      </c>
      <c r="D11" s="69"/>
      <c r="E11" s="58"/>
      <c r="F11" s="59">
        <f>C11</f>
        <v>1750000</v>
      </c>
      <c r="G11" s="60"/>
    </row>
    <row r="12" spans="1:12" ht="13.8" thickBot="1" x14ac:dyDescent="0.3">
      <c r="B12" s="15"/>
      <c r="C12" s="61"/>
      <c r="D12" s="62"/>
      <c r="E12" s="62"/>
      <c r="F12" s="62"/>
      <c r="G12" s="62"/>
    </row>
    <row r="13" spans="1:12" x14ac:dyDescent="0.25">
      <c r="A13" s="47" t="s">
        <v>11</v>
      </c>
      <c r="B13" s="37" t="s">
        <v>4</v>
      </c>
      <c r="C13" s="38">
        <v>25000</v>
      </c>
      <c r="D13" s="39">
        <v>6219</v>
      </c>
      <c r="E13" s="70">
        <v>23809</v>
      </c>
      <c r="F13" s="71">
        <f>D13+E13</f>
        <v>30028</v>
      </c>
      <c r="G13" s="72">
        <f t="shared" ref="G13:G23" si="0">C13-D13-E13</f>
        <v>-5028</v>
      </c>
    </row>
    <row r="14" spans="1:12" x14ac:dyDescent="0.25">
      <c r="A14" s="12" t="s">
        <v>5</v>
      </c>
      <c r="B14" s="40" t="s">
        <v>9</v>
      </c>
      <c r="C14" s="20">
        <v>402000</v>
      </c>
      <c r="D14" s="24">
        <v>392016</v>
      </c>
      <c r="E14" s="73">
        <v>20196</v>
      </c>
      <c r="F14" s="74">
        <f>D14+E14</f>
        <v>412212</v>
      </c>
      <c r="G14" s="75">
        <f t="shared" si="0"/>
        <v>-10212</v>
      </c>
    </row>
    <row r="15" spans="1:12" x14ac:dyDescent="0.25">
      <c r="A15" s="12"/>
      <c r="B15" s="40" t="s">
        <v>15</v>
      </c>
      <c r="C15" s="20">
        <v>513137</v>
      </c>
      <c r="D15" s="24">
        <v>568204</v>
      </c>
      <c r="E15" s="73"/>
      <c r="F15" s="74">
        <f>D15+E15</f>
        <v>568204</v>
      </c>
      <c r="G15" s="75">
        <f t="shared" si="0"/>
        <v>-55067</v>
      </c>
    </row>
    <row r="16" spans="1:12" x14ac:dyDescent="0.25">
      <c r="A16" s="12"/>
      <c r="B16" s="1" t="s">
        <v>8</v>
      </c>
      <c r="C16" s="20">
        <v>593400</v>
      </c>
      <c r="D16" s="24">
        <v>593400</v>
      </c>
      <c r="E16" s="73"/>
      <c r="F16" s="74">
        <f>D16+E16</f>
        <v>593400</v>
      </c>
      <c r="G16" s="75"/>
    </row>
    <row r="17" spans="1:10" x14ac:dyDescent="0.25">
      <c r="A17" s="12"/>
      <c r="B17" s="49" t="s">
        <v>28</v>
      </c>
      <c r="C17" s="20"/>
      <c r="D17" s="24">
        <v>34340</v>
      </c>
      <c r="E17" s="73"/>
      <c r="F17" s="76">
        <f>D17+E17</f>
        <v>34340</v>
      </c>
      <c r="G17" s="75">
        <f t="shared" si="0"/>
        <v>-34340</v>
      </c>
    </row>
    <row r="18" spans="1:10" x14ac:dyDescent="0.25">
      <c r="A18" s="13" t="s">
        <v>3</v>
      </c>
      <c r="B18" s="11" t="s">
        <v>10</v>
      </c>
      <c r="C18" s="21">
        <v>267384</v>
      </c>
      <c r="D18" s="25">
        <v>189632</v>
      </c>
      <c r="E18" s="77"/>
      <c r="F18" s="74">
        <f>D18+E18</f>
        <v>189632</v>
      </c>
      <c r="G18" s="78">
        <f t="shared" si="0"/>
        <v>77752</v>
      </c>
    </row>
    <row r="19" spans="1:10" x14ac:dyDescent="0.25">
      <c r="A19" s="14" t="s">
        <v>6</v>
      </c>
      <c r="B19" s="2" t="s">
        <v>12</v>
      </c>
      <c r="C19" s="20">
        <v>313320</v>
      </c>
      <c r="D19" s="24">
        <v>297371</v>
      </c>
      <c r="E19" s="73">
        <v>15554</v>
      </c>
      <c r="F19" s="74">
        <f>D19+E19</f>
        <v>312925</v>
      </c>
      <c r="G19" s="75">
        <f t="shared" si="0"/>
        <v>395</v>
      </c>
    </row>
    <row r="20" spans="1:10" x14ac:dyDescent="0.25">
      <c r="A20" s="14"/>
      <c r="B20" s="2" t="s">
        <v>14</v>
      </c>
      <c r="C20" s="20">
        <v>478000</v>
      </c>
      <c r="D20" s="24"/>
      <c r="E20" s="73">
        <v>478000</v>
      </c>
      <c r="F20" s="74">
        <f>D20+E20</f>
        <v>478000</v>
      </c>
      <c r="G20" s="75"/>
    </row>
    <row r="21" spans="1:10" x14ac:dyDescent="0.25">
      <c r="A21" s="14"/>
      <c r="B21" s="2" t="s">
        <v>13</v>
      </c>
      <c r="C21" s="20">
        <v>43619</v>
      </c>
      <c r="D21" s="24">
        <v>43008</v>
      </c>
      <c r="E21" s="73"/>
      <c r="F21" s="76">
        <f>D21+E21</f>
        <v>43008</v>
      </c>
      <c r="G21" s="75">
        <f t="shared" si="0"/>
        <v>611</v>
      </c>
    </row>
    <row r="22" spans="1:10" x14ac:dyDescent="0.25">
      <c r="A22" s="13" t="s">
        <v>1</v>
      </c>
      <c r="B22" s="33" t="s">
        <v>18</v>
      </c>
      <c r="C22" s="29">
        <v>50000</v>
      </c>
      <c r="D22" s="30">
        <v>31807</v>
      </c>
      <c r="E22" s="79">
        <f>1490</f>
        <v>1490</v>
      </c>
      <c r="F22" s="74">
        <f>D22+E22</f>
        <v>33297</v>
      </c>
      <c r="G22" s="80">
        <f t="shared" si="0"/>
        <v>16703</v>
      </c>
    </row>
    <row r="23" spans="1:10" ht="13.8" thickBot="1" x14ac:dyDescent="0.3">
      <c r="A23" s="48" t="s">
        <v>0</v>
      </c>
      <c r="B23" s="8" t="s">
        <v>0</v>
      </c>
      <c r="C23" s="41">
        <v>38078</v>
      </c>
      <c r="D23" s="42">
        <v>14789</v>
      </c>
      <c r="E23" s="81"/>
      <c r="F23" s="74">
        <f>D23+E23</f>
        <v>14789</v>
      </c>
      <c r="G23" s="82">
        <f t="shared" si="0"/>
        <v>23289</v>
      </c>
      <c r="H23" s="9"/>
    </row>
    <row r="24" spans="1:10" ht="13.8" thickBot="1" x14ac:dyDescent="0.3">
      <c r="B24" s="43" t="s">
        <v>21</v>
      </c>
      <c r="C24" s="68">
        <f>SUM(C13:C23)</f>
        <v>2723938</v>
      </c>
      <c r="D24" s="69">
        <f>SUM(D13:D23)</f>
        <v>2170786</v>
      </c>
      <c r="E24" s="83">
        <f>SUM(E13:E23)</f>
        <v>539049</v>
      </c>
      <c r="F24" s="84">
        <f>SUM(F13:F23)</f>
        <v>2709835</v>
      </c>
      <c r="G24" s="85">
        <f>SUM(G13:G23)</f>
        <v>14103</v>
      </c>
      <c r="H24" s="9"/>
    </row>
    <row r="25" spans="1:10" ht="13.8" thickBot="1" x14ac:dyDescent="0.3">
      <c r="B25" s="15"/>
      <c r="C25" s="61"/>
      <c r="D25" s="62"/>
      <c r="E25" s="62"/>
      <c r="F25" s="62"/>
      <c r="G25" s="62"/>
      <c r="I25" s="17"/>
      <c r="J25" s="10"/>
    </row>
    <row r="26" spans="1:10" ht="13.8" thickBot="1" x14ac:dyDescent="0.3">
      <c r="B26" s="18" t="s">
        <v>27</v>
      </c>
      <c r="C26" s="56">
        <f>C11-C24</f>
        <v>-973938</v>
      </c>
      <c r="D26" s="86">
        <f>D11-D24</f>
        <v>-2170786</v>
      </c>
      <c r="E26" s="58"/>
      <c r="F26" s="86">
        <f>F11-F24</f>
        <v>-959835</v>
      </c>
      <c r="G26" s="87"/>
    </row>
    <row r="27" spans="1:10" ht="13.8" thickBot="1" x14ac:dyDescent="0.3">
      <c r="C27" s="63"/>
      <c r="D27" s="63"/>
      <c r="E27" s="63"/>
      <c r="F27" s="63"/>
      <c r="G27" s="63"/>
    </row>
    <row r="28" spans="1:10" ht="13.8" thickBot="1" x14ac:dyDescent="0.3">
      <c r="B28" s="18" t="s">
        <v>29</v>
      </c>
      <c r="C28" s="56"/>
      <c r="D28" s="86">
        <f>D7+D26</f>
        <v>-1196848</v>
      </c>
      <c r="E28" s="58"/>
      <c r="F28" s="86">
        <f>F7+F26</f>
        <v>14103</v>
      </c>
      <c r="G28" s="87"/>
    </row>
    <row r="29" spans="1:10" ht="13.8" thickBot="1" x14ac:dyDescent="0.3"/>
    <row r="30" spans="1:10" ht="13.8" thickBot="1" x14ac:dyDescent="0.3">
      <c r="B30" s="88" t="s">
        <v>32</v>
      </c>
      <c r="C30" s="89"/>
      <c r="D30" s="90">
        <v>3069593</v>
      </c>
    </row>
  </sheetData>
  <mergeCells count="3">
    <mergeCell ref="A2:G2"/>
    <mergeCell ref="A3:G3"/>
    <mergeCell ref="B30:C30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Stephen Benson</cp:lastModifiedBy>
  <cp:lastPrinted>2021-02-23T19:41:52Z</cp:lastPrinted>
  <dcterms:created xsi:type="dcterms:W3CDTF">1999-01-10T19:59:52Z</dcterms:created>
  <dcterms:modified xsi:type="dcterms:W3CDTF">2022-06-10T21:17:47Z</dcterms:modified>
</cp:coreProperties>
</file>