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H:\22-23 Budget\Property Taxes\"/>
    </mc:Choice>
  </mc:AlternateContent>
  <xr:revisionPtr revIDLastSave="0" documentId="13_ncr:1_{D998EE4C-1480-4BD4-9991-B29943D396B8}" xr6:coauthVersionLast="36" xr6:coauthVersionMax="36" xr10:uidLastSave="{00000000-0000-0000-0000-000000000000}"/>
  <bookViews>
    <workbookView xWindow="0" yWindow="0" windowWidth="23040" windowHeight="9780" activeTab="1" xr2:uid="{00000000-000D-0000-FFFF-FFFF00000000}"/>
  </bookViews>
  <sheets>
    <sheet name=" % Change Entry" sheetId="3" r:id="rId1"/>
    <sheet name="$ Change Entry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3" l="1"/>
  <c r="E43" i="3"/>
  <c r="E42" i="3"/>
  <c r="E41" i="3"/>
  <c r="E40" i="3"/>
  <c r="E39" i="3"/>
  <c r="E38" i="3"/>
  <c r="E37" i="3"/>
  <c r="E36" i="3"/>
  <c r="E44" i="2"/>
  <c r="E41" i="2"/>
  <c r="E42" i="2"/>
  <c r="E38" i="2"/>
  <c r="E43" i="2"/>
  <c r="E40" i="2" l="1"/>
  <c r="E37" i="2"/>
  <c r="E39" i="2"/>
  <c r="C8" i="2"/>
  <c r="C8" i="3" l="1"/>
  <c r="E36" i="2" l="1"/>
  <c r="C15" i="3" l="1"/>
  <c r="C17" i="3" l="1"/>
  <c r="E13" i="3"/>
  <c r="E24" i="3" l="1"/>
  <c r="E15" i="3"/>
  <c r="E17" i="3" s="1"/>
  <c r="C17" i="2"/>
  <c r="C19" i="2" s="1"/>
  <c r="E27" i="3" l="1"/>
  <c r="E30" i="3" s="1"/>
  <c r="E31" i="3" s="1"/>
  <c r="E20" i="3"/>
  <c r="E18" i="3"/>
  <c r="E13" i="2"/>
  <c r="E24" i="2" l="1"/>
  <c r="E15" i="2"/>
  <c r="E17" i="2" s="1"/>
  <c r="E18" i="2" l="1"/>
  <c r="E27" i="2"/>
  <c r="E30" i="2" s="1"/>
  <c r="E31" i="2" s="1"/>
  <c r="E20" i="2"/>
</calcChain>
</file>

<file path=xl/sharedStrings.xml><?xml version="1.0" encoding="utf-8"?>
<sst xmlns="http://schemas.openxmlformats.org/spreadsheetml/2006/main" count="78" uniqueCount="37">
  <si>
    <t>Home Value</t>
  </si>
  <si>
    <t>M&amp;O</t>
  </si>
  <si>
    <t>I&amp;S</t>
  </si>
  <si>
    <t>Total</t>
  </si>
  <si>
    <t>Tax Amount</t>
  </si>
  <si>
    <t>Total Rate:</t>
  </si>
  <si>
    <t>Change in Property Value:</t>
  </si>
  <si>
    <t>% Property Value Changed:</t>
  </si>
  <si>
    <t>Annual Change:</t>
  </si>
  <si>
    <t>Monthly Change:</t>
  </si>
  <si>
    <t>% Change in Annual Tax:</t>
  </si>
  <si>
    <t xml:space="preserve">    (drop down menu)</t>
  </si>
  <si>
    <t xml:space="preserve">  (drop down menu)</t>
  </si>
  <si>
    <t>Using current tax rate</t>
  </si>
  <si>
    <t>Using selected tax rate above</t>
  </si>
  <si>
    <t>McLennan Community College - Property Tax Comparison</t>
  </si>
  <si>
    <t>TAX RATE OPTIONS:</t>
  </si>
  <si>
    <t>IMPACT OF TAX RATE CHANGE ON AN INDIVIDUAL:</t>
  </si>
  <si>
    <t>CHART OF CURRENT TAX RATE AND OPTIONAL INCREASES:</t>
  </si>
  <si>
    <t>Difference from last year - change in the tax rate:</t>
  </si>
  <si>
    <t>BREAKDOWN OF THE CHANGE:</t>
  </si>
  <si>
    <t>Difference from last year - changes in property value with new tax rate:</t>
  </si>
  <si>
    <t>Items highlighted require information to be entered.</t>
  </si>
  <si>
    <t>2021 Value:</t>
  </si>
  <si>
    <t>1% Increase</t>
  </si>
  <si>
    <t>2% Increase</t>
  </si>
  <si>
    <t>3% Increase</t>
  </si>
  <si>
    <t>4% Increase</t>
  </si>
  <si>
    <t>5% Increase</t>
  </si>
  <si>
    <t>6% Increase</t>
  </si>
  <si>
    <t>7% Increase</t>
  </si>
  <si>
    <t>7.95% Increase</t>
  </si>
  <si>
    <t>2022 Rate Options:</t>
  </si>
  <si>
    <t>(Amount above reflects the difference of the current rate and selected rate applied to the 2021 value)</t>
  </si>
  <si>
    <t>(Amount above reflects the difference of the 2021 and 2022 values with the selected tax rate applied)</t>
  </si>
  <si>
    <t>2022 Value:</t>
  </si>
  <si>
    <t xml:space="preserve">Current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</si>
</sst>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&quot;$&quot;#,##0.000000"/>
    <numFmt numFmtId="166" formatCode="&quot;$&quot;#,##0.000"/>
    <numFmt numFmtId="167" formatCode="0.00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6">
    <xf numFmtId="0" fontId="0" fillId="0" borderId="0" xfId="0"/>
    <xf numFmtId="164" fontId="0" fillId="3" borderId="1" xfId="0" applyNumberFormat="1" applyFill="1" applyBorder="1"/>
    <xf numFmtId="164" fontId="0" fillId="2" borderId="1" xfId="0" applyNumberFormat="1" applyFill="1" applyBorder="1"/>
    <xf numFmtId="0" fontId="0" fillId="4" borderId="1" xfId="0" applyFill="1" applyBorder="1"/>
    <xf numFmtId="164" fontId="0" fillId="0" borderId="1" xfId="0" applyNumberFormat="1" applyFill="1" applyBorder="1"/>
    <xf numFmtId="164" fontId="0" fillId="3" borderId="1" xfId="1" applyNumberFormat="1" applyFont="1" applyFill="1" applyBorder="1"/>
    <xf numFmtId="10" fontId="0" fillId="3" borderId="1" xfId="1" applyNumberFormat="1" applyFont="1" applyFill="1" applyBorder="1"/>
    <xf numFmtId="0" fontId="0" fillId="2" borderId="1" xfId="0" applyFill="1" applyBorder="1" applyAlignment="1">
      <alignment horizontal="right"/>
    </xf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165" fontId="0" fillId="3" borderId="1" xfId="0" applyNumberFormat="1" applyFill="1" applyBorder="1"/>
    <xf numFmtId="4" fontId="0" fillId="3" borderId="3" xfId="0" applyNumberFormat="1" applyFill="1" applyBorder="1"/>
    <xf numFmtId="4" fontId="0" fillId="3" borderId="0" xfId="0" applyNumberFormat="1" applyFill="1" applyBorder="1" applyAlignment="1">
      <alignment horizontal="right"/>
    </xf>
    <xf numFmtId="4" fontId="0" fillId="3" borderId="0" xfId="0" applyNumberFormat="1" applyFill="1" applyBorder="1"/>
    <xf numFmtId="164" fontId="0" fillId="3" borderId="0" xfId="0" applyNumberFormat="1" applyFill="1" applyBorder="1"/>
    <xf numFmtId="164" fontId="0" fillId="3" borderId="0" xfId="1" applyNumberFormat="1" applyFont="1" applyFill="1"/>
    <xf numFmtId="164" fontId="0" fillId="3" borderId="0" xfId="0" applyNumberFormat="1" applyFill="1"/>
    <xf numFmtId="10" fontId="0" fillId="3" borderId="0" xfId="1" applyNumberFormat="1" applyFont="1" applyFill="1"/>
    <xf numFmtId="0" fontId="2" fillId="3" borderId="0" xfId="0" applyFont="1" applyFill="1" applyAlignment="1">
      <alignment horizontal="right"/>
    </xf>
    <xf numFmtId="164" fontId="0" fillId="3" borderId="0" xfId="1" applyNumberFormat="1" applyFont="1" applyFill="1" applyBorder="1"/>
    <xf numFmtId="10" fontId="0" fillId="3" borderId="0" xfId="1" applyNumberFormat="1" applyFont="1" applyFill="1" applyBorder="1"/>
    <xf numFmtId="0" fontId="3" fillId="3" borderId="0" xfId="0" applyFont="1" applyFill="1"/>
    <xf numFmtId="0" fontId="0" fillId="3" borderId="2" xfId="0" applyFill="1" applyBorder="1"/>
    <xf numFmtId="0" fontId="0" fillId="3" borderId="2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4" borderId="1" xfId="0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5" xfId="0" applyFill="1" applyBorder="1" applyAlignment="1">
      <alignment horizontal="right"/>
    </xf>
    <xf numFmtId="164" fontId="0" fillId="0" borderId="5" xfId="0" applyNumberFormat="1" applyFill="1" applyBorder="1"/>
    <xf numFmtId="0" fontId="0" fillId="3" borderId="5" xfId="0" applyFill="1" applyBorder="1"/>
    <xf numFmtId="0" fontId="4" fillId="3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left"/>
    </xf>
    <xf numFmtId="165" fontId="0" fillId="5" borderId="1" xfId="0" applyNumberFormat="1" applyFill="1" applyBorder="1" applyAlignment="1">
      <alignment horizontal="center"/>
    </xf>
    <xf numFmtId="0" fontId="0" fillId="3" borderId="0" xfId="0" applyFill="1" applyAlignment="1">
      <alignment horizontal="right"/>
    </xf>
    <xf numFmtId="0" fontId="5" fillId="3" borderId="0" xfId="0" applyFont="1" applyFill="1"/>
    <xf numFmtId="4" fontId="0" fillId="3" borderId="0" xfId="0" applyNumberFormat="1" applyFill="1"/>
    <xf numFmtId="0" fontId="0" fillId="3" borderId="0" xfId="0" applyFill="1" applyBorder="1" applyAlignment="1">
      <alignment horizontal="right"/>
    </xf>
    <xf numFmtId="0" fontId="6" fillId="3" borderId="0" xfId="0" applyFont="1" applyFill="1" applyAlignment="1">
      <alignment horizontal="right"/>
    </xf>
    <xf numFmtId="166" fontId="0" fillId="3" borderId="0" xfId="1" applyNumberFormat="1" applyFont="1" applyFill="1"/>
    <xf numFmtId="167" fontId="0" fillId="3" borderId="1" xfId="1" applyNumberFormat="1" applyFont="1" applyFill="1" applyBorder="1" applyAlignment="1">
      <alignment horizontal="right"/>
    </xf>
    <xf numFmtId="167" fontId="0" fillId="2" borderId="1" xfId="1" applyNumberFormat="1" applyFont="1" applyFill="1" applyBorder="1" applyAlignment="1">
      <alignment horizontal="right"/>
    </xf>
    <xf numFmtId="0" fontId="0" fillId="3" borderId="0" xfId="0" applyFill="1" applyBorder="1"/>
    <xf numFmtId="0" fontId="2" fillId="3" borderId="0" xfId="0" applyFont="1" applyFill="1" applyBorder="1" applyAlignment="1">
      <alignment horizontal="left"/>
    </xf>
    <xf numFmtId="164" fontId="2" fillId="0" borderId="1" xfId="0" applyNumberFormat="1" applyFont="1" applyFill="1" applyBorder="1"/>
    <xf numFmtId="0" fontId="2" fillId="3" borderId="0" xfId="0" applyFont="1" applyFill="1" applyBorder="1" applyAlignment="1">
      <alignment horizontal="right"/>
    </xf>
    <xf numFmtId="10" fontId="0" fillId="3" borderId="1" xfId="0" applyNumberFormat="1" applyFill="1" applyBorder="1" applyAlignment="1">
      <alignment horizontal="left"/>
    </xf>
    <xf numFmtId="164" fontId="0" fillId="3" borderId="7" xfId="0" applyNumberFormat="1" applyFill="1" applyBorder="1"/>
    <xf numFmtId="2" fontId="0" fillId="3" borderId="0" xfId="1" applyNumberFormat="1" applyFont="1" applyFill="1"/>
    <xf numFmtId="10" fontId="0" fillId="0" borderId="1" xfId="0" applyNumberFormat="1" applyFill="1" applyBorder="1" applyAlignment="1">
      <alignment horizontal="left"/>
    </xf>
    <xf numFmtId="165" fontId="8" fillId="3" borderId="1" xfId="0" applyNumberFormat="1" applyFont="1" applyFill="1" applyBorder="1" applyAlignment="1">
      <alignment horizontal="center"/>
    </xf>
    <xf numFmtId="165" fontId="0" fillId="3" borderId="0" xfId="0" applyNumberFormat="1" applyFill="1"/>
    <xf numFmtId="0" fontId="2" fillId="3" borderId="6" xfId="0" applyFont="1" applyFill="1" applyBorder="1" applyAlignment="1">
      <alignment horizontal="left"/>
    </xf>
    <xf numFmtId="0" fontId="7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4" xfId="0" applyFill="1" applyBorder="1" applyAlignment="1">
      <alignment horizontal="right"/>
    </xf>
  </cellXfs>
  <cellStyles count="3">
    <cellStyle name="Currency 2" xfId="2" xr:uid="{BB700057-6562-4007-99C5-1AD8A9EE9EA0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813027</xdr:colOff>
      <xdr:row>15</xdr:row>
      <xdr:rowOff>27038</xdr:rowOff>
    </xdr:from>
    <xdr:to>
      <xdr:col>2</xdr:col>
      <xdr:colOff>904874</xdr:colOff>
      <xdr:row>15</xdr:row>
      <xdr:rowOff>159708</xdr:rowOff>
    </xdr:to>
    <xdr:sp macro="" textlink="">
      <xdr:nvSpPr>
        <xdr:cNvPr id="4" name="Right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2411866" y="1780999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806044</xdr:colOff>
      <xdr:row>17</xdr:row>
      <xdr:rowOff>27216</xdr:rowOff>
    </xdr:from>
    <xdr:to>
      <xdr:col>2</xdr:col>
      <xdr:colOff>897891</xdr:colOff>
      <xdr:row>17</xdr:row>
      <xdr:rowOff>159886</xdr:rowOff>
    </xdr:to>
    <xdr:sp macro="" textlink="">
      <xdr:nvSpPr>
        <xdr:cNvPr id="5" name="Right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5400000">
          <a:off x="2404883" y="2152652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942471</xdr:colOff>
      <xdr:row>15</xdr:row>
      <xdr:rowOff>28646</xdr:rowOff>
    </xdr:from>
    <xdr:to>
      <xdr:col>4</xdr:col>
      <xdr:colOff>1034318</xdr:colOff>
      <xdr:row>15</xdr:row>
      <xdr:rowOff>161316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5400000">
          <a:off x="5417860" y="1782607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952500</xdr:colOff>
      <xdr:row>18</xdr:row>
      <xdr:rowOff>35093</xdr:rowOff>
    </xdr:from>
    <xdr:to>
      <xdr:col>4</xdr:col>
      <xdr:colOff>1044347</xdr:colOff>
      <xdr:row>18</xdr:row>
      <xdr:rowOff>167763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5400000">
          <a:off x="5427889" y="2341504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937461</xdr:colOff>
      <xdr:row>13</xdr:row>
      <xdr:rowOff>35093</xdr:rowOff>
    </xdr:from>
    <xdr:to>
      <xdr:col>4</xdr:col>
      <xdr:colOff>1029308</xdr:colOff>
      <xdr:row>13</xdr:row>
      <xdr:rowOff>167763</xdr:rowOff>
    </xdr:to>
    <xdr:sp macro="" textlink="">
      <xdr:nvSpPr>
        <xdr:cNvPr id="8" name="Right Arrow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5400000">
          <a:off x="5412850" y="1408054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59919</xdr:colOff>
      <xdr:row>11</xdr:row>
      <xdr:rowOff>166973</xdr:rowOff>
    </xdr:from>
    <xdr:to>
      <xdr:col>3</xdr:col>
      <xdr:colOff>1540809</xdr:colOff>
      <xdr:row>13</xdr:row>
      <xdr:rowOff>31749</xdr:rowOff>
    </xdr:to>
    <xdr:sp macro="" textlink="">
      <xdr:nvSpPr>
        <xdr:cNvPr id="9" name="Right Arrow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298419" y="1714786"/>
          <a:ext cx="1480890" cy="229901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54013</xdr:colOff>
      <xdr:row>13</xdr:row>
      <xdr:rowOff>163423</xdr:rowOff>
    </xdr:from>
    <xdr:to>
      <xdr:col>3</xdr:col>
      <xdr:colOff>1544428</xdr:colOff>
      <xdr:row>15</xdr:row>
      <xdr:rowOff>41592</xdr:rowOff>
    </xdr:to>
    <xdr:sp macro="" textlink="">
      <xdr:nvSpPr>
        <xdr:cNvPr id="11" name="Right Arrow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292513" y="2076361"/>
          <a:ext cx="1490415" cy="251231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63729</xdr:colOff>
      <xdr:row>11</xdr:row>
      <xdr:rowOff>180625</xdr:rowOff>
    </xdr:from>
    <xdr:to>
      <xdr:col>3</xdr:col>
      <xdr:colOff>1544619</xdr:colOff>
      <xdr:row>13</xdr:row>
      <xdr:rowOff>31749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2229" y="1728438"/>
          <a:ext cx="1480890" cy="216249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813027</xdr:colOff>
      <xdr:row>15</xdr:row>
      <xdr:rowOff>27038</xdr:rowOff>
    </xdr:from>
    <xdr:to>
      <xdr:col>2</xdr:col>
      <xdr:colOff>904874</xdr:colOff>
      <xdr:row>15</xdr:row>
      <xdr:rowOff>159708</xdr:rowOff>
    </xdr:to>
    <xdr:sp macro="" textlink="">
      <xdr:nvSpPr>
        <xdr:cNvPr id="4" name="Right Arrow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5400000">
          <a:off x="1870445" y="2002581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806044</xdr:colOff>
      <xdr:row>17</xdr:row>
      <xdr:rowOff>27216</xdr:rowOff>
    </xdr:from>
    <xdr:to>
      <xdr:col>2</xdr:col>
      <xdr:colOff>897891</xdr:colOff>
      <xdr:row>17</xdr:row>
      <xdr:rowOff>159886</xdr:rowOff>
    </xdr:to>
    <xdr:sp macro="" textlink="">
      <xdr:nvSpPr>
        <xdr:cNvPr id="5" name="Right Arrow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863462" y="2373732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942471</xdr:colOff>
      <xdr:row>15</xdr:row>
      <xdr:rowOff>28646</xdr:rowOff>
    </xdr:from>
    <xdr:to>
      <xdr:col>4</xdr:col>
      <xdr:colOff>1034318</xdr:colOff>
      <xdr:row>15</xdr:row>
      <xdr:rowOff>161316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4381139" y="2004189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952500</xdr:colOff>
      <xdr:row>18</xdr:row>
      <xdr:rowOff>35093</xdr:rowOff>
    </xdr:from>
    <xdr:to>
      <xdr:col>4</xdr:col>
      <xdr:colOff>1044347</xdr:colOff>
      <xdr:row>18</xdr:row>
      <xdr:rowOff>167763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5400000">
          <a:off x="4391168" y="2562083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937461</xdr:colOff>
      <xdr:row>13</xdr:row>
      <xdr:rowOff>35093</xdr:rowOff>
    </xdr:from>
    <xdr:to>
      <xdr:col>4</xdr:col>
      <xdr:colOff>1029308</xdr:colOff>
      <xdr:row>13</xdr:row>
      <xdr:rowOff>167763</xdr:rowOff>
    </xdr:to>
    <xdr:sp macro="" textlink="">
      <xdr:nvSpPr>
        <xdr:cNvPr id="8" name="Right Arrow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rot="5400000">
          <a:off x="4376129" y="1629636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57823</xdr:colOff>
      <xdr:row>13</xdr:row>
      <xdr:rowOff>175170</xdr:rowOff>
    </xdr:from>
    <xdr:to>
      <xdr:col>3</xdr:col>
      <xdr:colOff>1540618</xdr:colOff>
      <xdr:row>15</xdr:row>
      <xdr:rowOff>39687</xdr:rowOff>
    </xdr:to>
    <xdr:sp macro="" textlink="">
      <xdr:nvSpPr>
        <xdr:cNvPr id="10" name="Right Arrow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296323" y="2088108"/>
          <a:ext cx="1482795" cy="237579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4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3.28515625" style="9" customWidth="1"/>
    <col min="2" max="2" width="24.28515625" style="9" customWidth="1"/>
    <col min="3" max="3" width="19.5703125" style="9" customWidth="1"/>
    <col min="4" max="4" width="23.5703125" style="25" customWidth="1"/>
    <col min="5" max="5" width="17.42578125" style="9" customWidth="1"/>
    <col min="6" max="6" width="9.140625" style="9"/>
    <col min="7" max="7" width="10.140625" style="9" bestFit="1" customWidth="1"/>
    <col min="8" max="9" width="9.140625" style="9"/>
    <col min="10" max="10" width="10.42578125" style="9" bestFit="1" customWidth="1"/>
    <col min="11" max="16384" width="9.140625" style="9"/>
  </cols>
  <sheetData>
    <row r="1" spans="2:12" ht="19.5" x14ac:dyDescent="0.3">
      <c r="B1" s="35" t="s">
        <v>15</v>
      </c>
    </row>
    <row r="2" spans="2:12" ht="3.75" customHeight="1" x14ac:dyDescent="0.25">
      <c r="B2" s="8"/>
    </row>
    <row r="3" spans="2:12" x14ac:dyDescent="0.25">
      <c r="B3" s="22" t="s">
        <v>22</v>
      </c>
    </row>
    <row r="4" spans="2:12" ht="3.75" customHeight="1" thickBot="1" x14ac:dyDescent="0.3"/>
    <row r="5" spans="2:12" ht="15" customHeight="1" thickTop="1" x14ac:dyDescent="0.25">
      <c r="B5" s="52" t="s">
        <v>16</v>
      </c>
      <c r="C5" s="52"/>
      <c r="D5" s="52"/>
      <c r="E5" s="52"/>
    </row>
    <row r="6" spans="2:12" ht="7.5" customHeight="1" x14ac:dyDescent="0.25">
      <c r="B6" s="43"/>
      <c r="C6" s="43"/>
      <c r="D6" s="43"/>
      <c r="E6" s="43"/>
    </row>
    <row r="7" spans="2:12" x14ac:dyDescent="0.25">
      <c r="B7" s="25" t="s">
        <v>32</v>
      </c>
      <c r="C7" s="7" t="s">
        <v>29</v>
      </c>
      <c r="D7" s="27" t="s">
        <v>12</v>
      </c>
    </row>
    <row r="8" spans="2:12" x14ac:dyDescent="0.25">
      <c r="B8" s="25" t="s">
        <v>5</v>
      </c>
      <c r="C8" s="11">
        <f>VLOOKUP(C7,B37:E44,4,FALSE)</f>
        <v>0.14129800000000001</v>
      </c>
    </row>
    <row r="9" spans="2:12" ht="6.75" customHeight="1" thickBot="1" x14ac:dyDescent="0.3">
      <c r="B9" s="23"/>
      <c r="C9" s="23"/>
      <c r="D9" s="24"/>
      <c r="E9" s="23"/>
    </row>
    <row r="10" spans="2:12" ht="15" customHeight="1" thickTop="1" x14ac:dyDescent="0.25">
      <c r="B10" s="52" t="s">
        <v>17</v>
      </c>
      <c r="C10" s="52"/>
      <c r="D10" s="52"/>
      <c r="E10" s="52"/>
    </row>
    <row r="11" spans="2:12" ht="7.5" customHeight="1" x14ac:dyDescent="0.25">
      <c r="B11" s="42"/>
      <c r="C11" s="42"/>
      <c r="D11" s="37"/>
      <c r="E11" s="42"/>
    </row>
    <row r="12" spans="2:12" x14ac:dyDescent="0.25">
      <c r="C12" s="19" t="s">
        <v>0</v>
      </c>
      <c r="E12" s="19" t="s">
        <v>4</v>
      </c>
    </row>
    <row r="13" spans="2:12" x14ac:dyDescent="0.25">
      <c r="B13" s="25" t="s">
        <v>23</v>
      </c>
      <c r="C13" s="2">
        <v>167451</v>
      </c>
      <c r="D13" s="31" t="s">
        <v>13</v>
      </c>
      <c r="E13" s="1">
        <f>(C13/100)*E36</f>
        <v>250.81145681999999</v>
      </c>
      <c r="H13" s="17"/>
    </row>
    <row r="14" spans="2:12" ht="15" customHeight="1" x14ac:dyDescent="0.25">
      <c r="B14" s="25"/>
      <c r="C14" s="12"/>
      <c r="D14" s="13"/>
      <c r="E14" s="12"/>
      <c r="I14" s="14"/>
      <c r="J14" s="14"/>
      <c r="K14" s="14"/>
      <c r="L14" s="14"/>
    </row>
    <row r="15" spans="2:12" s="14" customFormat="1" x14ac:dyDescent="0.25">
      <c r="B15" s="13" t="s">
        <v>35</v>
      </c>
      <c r="C15" s="1">
        <f>(C13*C19)+C13</f>
        <v>180752.972538</v>
      </c>
      <c r="D15" s="31" t="s">
        <v>14</v>
      </c>
      <c r="E15" s="1">
        <f>(C15/100)*C8</f>
        <v>255.40033513674325</v>
      </c>
    </row>
    <row r="16" spans="2:12" s="14" customFormat="1" ht="14.25" customHeight="1" thickBot="1" x14ac:dyDescent="0.3">
      <c r="B16" s="13"/>
      <c r="C16" s="15"/>
      <c r="D16" s="25"/>
      <c r="E16" s="15"/>
    </row>
    <row r="17" spans="2:12" s="14" customFormat="1" ht="15.75" thickBot="1" x14ac:dyDescent="0.3">
      <c r="B17" s="25" t="s">
        <v>6</v>
      </c>
      <c r="C17" s="5">
        <f>C15-C13</f>
        <v>13301.972538000002</v>
      </c>
      <c r="D17" s="25" t="s">
        <v>8</v>
      </c>
      <c r="E17" s="47">
        <f>E15-E13</f>
        <v>4.5888783167432621</v>
      </c>
      <c r="I17" s="9"/>
      <c r="J17" s="9"/>
      <c r="K17" s="9"/>
      <c r="L17" s="9"/>
    </row>
    <row r="18" spans="2:12" ht="14.25" customHeight="1" thickBot="1" x14ac:dyDescent="0.3">
      <c r="B18" s="25"/>
      <c r="C18" s="20"/>
      <c r="D18" s="25" t="s">
        <v>9</v>
      </c>
      <c r="E18" s="47">
        <f>E17/12</f>
        <v>0.38240652639527184</v>
      </c>
    </row>
    <row r="19" spans="2:12" x14ac:dyDescent="0.25">
      <c r="B19" s="25" t="s">
        <v>7</v>
      </c>
      <c r="C19" s="41">
        <v>7.9437999999999995E-2</v>
      </c>
      <c r="E19" s="17"/>
      <c r="F19" s="17"/>
      <c r="H19" s="36"/>
    </row>
    <row r="20" spans="2:12" x14ac:dyDescent="0.25">
      <c r="B20" s="25"/>
      <c r="C20" s="39"/>
      <c r="D20" s="25" t="s">
        <v>10</v>
      </c>
      <c r="E20" s="6">
        <f>E17/E13</f>
        <v>1.82961271981948E-2</v>
      </c>
      <c r="F20" s="18"/>
    </row>
    <row r="21" spans="2:12" ht="8.25" customHeight="1" thickBot="1" x14ac:dyDescent="0.3">
      <c r="B21" s="25"/>
      <c r="C21" s="21"/>
      <c r="E21" s="18"/>
      <c r="F21" s="17"/>
    </row>
    <row r="22" spans="2:12" ht="15" customHeight="1" thickTop="1" x14ac:dyDescent="0.25">
      <c r="B22" s="52" t="s">
        <v>20</v>
      </c>
      <c r="C22" s="52"/>
      <c r="D22" s="52"/>
      <c r="E22" s="52"/>
      <c r="F22" s="17"/>
    </row>
    <row r="23" spans="2:12" ht="7.5" customHeight="1" x14ac:dyDescent="0.25">
      <c r="B23" s="37"/>
      <c r="C23" s="21"/>
      <c r="D23" s="37"/>
      <c r="E23" s="21"/>
      <c r="F23" s="17"/>
    </row>
    <row r="24" spans="2:12" x14ac:dyDescent="0.25">
      <c r="B24" s="54" t="s">
        <v>19</v>
      </c>
      <c r="C24" s="54"/>
      <c r="D24" s="55"/>
      <c r="E24" s="4">
        <f>(C13/100*C8)-E13</f>
        <v>-14.206542839999969</v>
      </c>
      <c r="G24" s="17"/>
    </row>
    <row r="25" spans="2:12" x14ac:dyDescent="0.25">
      <c r="B25" s="53" t="s">
        <v>33</v>
      </c>
      <c r="C25" s="53"/>
      <c r="D25" s="53"/>
      <c r="E25" s="53"/>
      <c r="G25" s="17"/>
    </row>
    <row r="26" spans="2:12" ht="8.25" customHeight="1" x14ac:dyDescent="0.25">
      <c r="B26" s="38"/>
      <c r="C26" s="38"/>
      <c r="D26" s="38"/>
      <c r="E26" s="38"/>
      <c r="G26" s="17"/>
    </row>
    <row r="27" spans="2:12" x14ac:dyDescent="0.25">
      <c r="B27" s="54" t="s">
        <v>21</v>
      </c>
      <c r="C27" s="54"/>
      <c r="D27" s="55"/>
      <c r="E27" s="4">
        <f>E17-E24</f>
        <v>18.795421156743231</v>
      </c>
      <c r="F27" s="16"/>
      <c r="G27" s="48"/>
    </row>
    <row r="28" spans="2:12" x14ac:dyDescent="0.25">
      <c r="B28" s="53" t="s">
        <v>34</v>
      </c>
      <c r="C28" s="53"/>
      <c r="D28" s="53"/>
      <c r="E28" s="53"/>
      <c r="F28" s="16"/>
      <c r="G28" s="48"/>
    </row>
    <row r="29" spans="2:12" x14ac:dyDescent="0.25">
      <c r="B29" s="38"/>
      <c r="C29" s="38"/>
      <c r="D29" s="38"/>
      <c r="E29" s="38"/>
      <c r="F29" s="16"/>
      <c r="G29" s="48"/>
    </row>
    <row r="30" spans="2:12" x14ac:dyDescent="0.25">
      <c r="B30" s="34"/>
      <c r="C30" s="34"/>
      <c r="D30" s="45" t="s">
        <v>8</v>
      </c>
      <c r="E30" s="44">
        <f>SUM(E24:E27)</f>
        <v>4.5888783167432621</v>
      </c>
      <c r="F30" s="16"/>
      <c r="G30" s="18"/>
    </row>
    <row r="31" spans="2:12" x14ac:dyDescent="0.25">
      <c r="B31" s="34"/>
      <c r="C31" s="34"/>
      <c r="D31" s="45" t="s">
        <v>9</v>
      </c>
      <c r="E31" s="44">
        <f>E30/12</f>
        <v>0.38240652639527184</v>
      </c>
      <c r="F31" s="16"/>
      <c r="G31" s="18"/>
    </row>
    <row r="32" spans="2:12" ht="15" customHeight="1" thickBot="1" x14ac:dyDescent="0.3">
      <c r="B32" s="28"/>
      <c r="C32" s="28"/>
      <c r="D32" s="28"/>
      <c r="E32" s="29"/>
      <c r="F32" s="16"/>
      <c r="G32" s="18"/>
    </row>
    <row r="33" spans="2:5" ht="15.75" thickTop="1" x14ac:dyDescent="0.25">
      <c r="B33" s="52" t="s">
        <v>18</v>
      </c>
      <c r="C33" s="52"/>
      <c r="D33" s="52"/>
      <c r="E33" s="52"/>
    </row>
    <row r="34" spans="2:5" ht="7.5" customHeight="1" x14ac:dyDescent="0.25">
      <c r="B34" s="43"/>
      <c r="C34" s="43"/>
      <c r="D34" s="43"/>
      <c r="E34" s="43"/>
    </row>
    <row r="35" spans="2:5" x14ac:dyDescent="0.25">
      <c r="B35" s="3"/>
      <c r="C35" s="26" t="s">
        <v>1</v>
      </c>
      <c r="D35" s="26" t="s">
        <v>2</v>
      </c>
      <c r="E35" s="26" t="s">
        <v>3</v>
      </c>
    </row>
    <row r="36" spans="2:5" x14ac:dyDescent="0.25">
      <c r="B36" s="32" t="s">
        <v>36</v>
      </c>
      <c r="C36" s="33">
        <v>0.121741</v>
      </c>
      <c r="D36" s="33">
        <v>2.8041E-2</v>
      </c>
      <c r="E36" s="33">
        <f t="shared" ref="E36:E44" si="0">C36+D36</f>
        <v>0.149782</v>
      </c>
    </row>
    <row r="37" spans="2:5" x14ac:dyDescent="0.25">
      <c r="B37" s="49" t="s">
        <v>24</v>
      </c>
      <c r="C37" s="50">
        <v>0.11235299999999999</v>
      </c>
      <c r="D37" s="50">
        <v>2.3383000000000001E-2</v>
      </c>
      <c r="E37" s="50">
        <f t="shared" si="0"/>
        <v>0.135736</v>
      </c>
    </row>
    <row r="38" spans="2:5" x14ac:dyDescent="0.25">
      <c r="B38" s="49" t="s">
        <v>25</v>
      </c>
      <c r="C38" s="50">
        <v>0.113466</v>
      </c>
      <c r="D38" s="50">
        <v>2.3383000000000001E-2</v>
      </c>
      <c r="E38" s="50">
        <f t="shared" si="0"/>
        <v>0.136849</v>
      </c>
    </row>
    <row r="39" spans="2:5" x14ac:dyDescent="0.25">
      <c r="B39" s="49" t="s">
        <v>26</v>
      </c>
      <c r="C39" s="50">
        <v>0.114578</v>
      </c>
      <c r="D39" s="50">
        <v>2.3383000000000001E-2</v>
      </c>
      <c r="E39" s="50">
        <f t="shared" si="0"/>
        <v>0.137961</v>
      </c>
    </row>
    <row r="40" spans="2:5" x14ac:dyDescent="0.25">
      <c r="B40" s="49" t="s">
        <v>27</v>
      </c>
      <c r="C40" s="50">
        <v>0.115691</v>
      </c>
      <c r="D40" s="50">
        <v>2.3383000000000001E-2</v>
      </c>
      <c r="E40" s="50">
        <f>C40+D40</f>
        <v>0.139074</v>
      </c>
    </row>
    <row r="41" spans="2:5" x14ac:dyDescent="0.25">
      <c r="B41" s="46" t="s">
        <v>28</v>
      </c>
      <c r="C41" s="50">
        <v>0.116803</v>
      </c>
      <c r="D41" s="50">
        <v>2.3383000000000001E-2</v>
      </c>
      <c r="E41" s="50">
        <f t="shared" si="0"/>
        <v>0.14018600000000001</v>
      </c>
    </row>
    <row r="42" spans="2:5" x14ac:dyDescent="0.25">
      <c r="B42" s="46" t="s">
        <v>29</v>
      </c>
      <c r="C42" s="50">
        <v>0.11791500000000001</v>
      </c>
      <c r="D42" s="50">
        <v>2.3383000000000001E-2</v>
      </c>
      <c r="E42" s="50">
        <f>C42+D42</f>
        <v>0.14129800000000001</v>
      </c>
    </row>
    <row r="43" spans="2:5" x14ac:dyDescent="0.25">
      <c r="B43" s="46" t="s">
        <v>30</v>
      </c>
      <c r="C43" s="50">
        <v>0.11902799999999999</v>
      </c>
      <c r="D43" s="50">
        <v>2.3383000000000001E-2</v>
      </c>
      <c r="E43" s="50">
        <f t="shared" si="0"/>
        <v>0.14241100000000001</v>
      </c>
    </row>
    <row r="44" spans="2:5" x14ac:dyDescent="0.25">
      <c r="B44" s="46" t="s">
        <v>31</v>
      </c>
      <c r="C44" s="50">
        <v>0.120085</v>
      </c>
      <c r="D44" s="50">
        <v>2.3383000000000001E-2</v>
      </c>
      <c r="E44" s="50">
        <f t="shared" si="0"/>
        <v>0.14346799999999998</v>
      </c>
    </row>
  </sheetData>
  <mergeCells count="8">
    <mergeCell ref="B22:E22"/>
    <mergeCell ref="B33:E33"/>
    <mergeCell ref="B5:E5"/>
    <mergeCell ref="B10:E10"/>
    <mergeCell ref="B28:E28"/>
    <mergeCell ref="B24:D24"/>
    <mergeCell ref="B27:D27"/>
    <mergeCell ref="B25:E25"/>
  </mergeCells>
  <dataValidations count="1">
    <dataValidation type="list" allowBlank="1" showInputMessage="1" showErrorMessage="1" sqref="C7" xr:uid="{00000000-0002-0000-0000-000000000000}">
      <formula1>$B$37:$B$44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4"/>
  <sheetViews>
    <sheetView tabSelected="1" zoomScaleNormal="100" workbookViewId="0">
      <selection activeCell="C16" sqref="C16"/>
    </sheetView>
  </sheetViews>
  <sheetFormatPr defaultColWidth="9.140625" defaultRowHeight="15" x14ac:dyDescent="0.25"/>
  <cols>
    <col min="1" max="1" width="3.28515625" style="9" customWidth="1"/>
    <col min="2" max="2" width="24.28515625" style="9" customWidth="1"/>
    <col min="3" max="3" width="19.5703125" style="9" customWidth="1"/>
    <col min="4" max="4" width="23.5703125" style="10" customWidth="1"/>
    <col min="5" max="5" width="17.42578125" style="9" customWidth="1"/>
    <col min="6" max="6" width="9.5703125" style="9" bestFit="1" customWidth="1"/>
    <col min="7" max="7" width="10.28515625" style="9" bestFit="1" customWidth="1"/>
    <col min="8" max="8" width="10" style="9" bestFit="1" customWidth="1"/>
    <col min="9" max="9" width="9.140625" style="9"/>
    <col min="10" max="10" width="10.42578125" style="9" bestFit="1" customWidth="1"/>
    <col min="11" max="16384" width="9.140625" style="9"/>
  </cols>
  <sheetData>
    <row r="1" spans="2:9" ht="19.5" x14ac:dyDescent="0.3">
      <c r="B1" s="35" t="s">
        <v>15</v>
      </c>
    </row>
    <row r="2" spans="2:9" ht="3.75" customHeight="1" x14ac:dyDescent="0.25">
      <c r="B2" s="8"/>
    </row>
    <row r="3" spans="2:9" x14ac:dyDescent="0.25">
      <c r="B3" s="22" t="s">
        <v>22</v>
      </c>
    </row>
    <row r="4" spans="2:9" ht="3.75" customHeight="1" thickBot="1" x14ac:dyDescent="0.3"/>
    <row r="5" spans="2:9" ht="15" customHeight="1" thickTop="1" x14ac:dyDescent="0.25">
      <c r="B5" s="52" t="s">
        <v>16</v>
      </c>
      <c r="C5" s="52"/>
      <c r="D5" s="52"/>
      <c r="E5" s="52"/>
    </row>
    <row r="6" spans="2:9" ht="7.5" customHeight="1" x14ac:dyDescent="0.25">
      <c r="B6" s="43"/>
      <c r="C6" s="43"/>
      <c r="D6" s="43"/>
      <c r="E6" s="43"/>
    </row>
    <row r="7" spans="2:9" x14ac:dyDescent="0.25">
      <c r="B7" s="25" t="s">
        <v>32</v>
      </c>
      <c r="C7" s="7" t="s">
        <v>29</v>
      </c>
      <c r="D7" s="27" t="s">
        <v>11</v>
      </c>
    </row>
    <row r="8" spans="2:9" x14ac:dyDescent="0.25">
      <c r="B8" s="10" t="s">
        <v>5</v>
      </c>
      <c r="C8" s="11">
        <f>VLOOKUP(C7,B37:E44,4,FALSE)</f>
        <v>0.14129800000000001</v>
      </c>
    </row>
    <row r="9" spans="2:9" ht="6.75" customHeight="1" thickBot="1" x14ac:dyDescent="0.3">
      <c r="B9" s="30"/>
      <c r="C9" s="30"/>
      <c r="D9" s="28"/>
      <c r="E9" s="30"/>
    </row>
    <row r="10" spans="2:9" ht="15" customHeight="1" thickTop="1" x14ac:dyDescent="0.25">
      <c r="B10" s="52" t="s">
        <v>17</v>
      </c>
      <c r="C10" s="52"/>
      <c r="D10" s="52"/>
      <c r="E10" s="52"/>
    </row>
    <row r="11" spans="2:9" ht="7.5" customHeight="1" x14ac:dyDescent="0.25">
      <c r="B11" s="43"/>
      <c r="C11" s="43"/>
      <c r="D11" s="43"/>
      <c r="E11" s="43"/>
    </row>
    <row r="12" spans="2:9" x14ac:dyDescent="0.25">
      <c r="C12" s="19" t="s">
        <v>0</v>
      </c>
      <c r="E12" s="19" t="s">
        <v>4</v>
      </c>
    </row>
    <row r="13" spans="2:9" x14ac:dyDescent="0.25">
      <c r="B13" s="10" t="s">
        <v>23</v>
      </c>
      <c r="C13" s="2">
        <v>167451</v>
      </c>
      <c r="D13" s="31" t="s">
        <v>13</v>
      </c>
      <c r="E13" s="1">
        <f>(C13/100)*E36</f>
        <v>250.81145681999999</v>
      </c>
      <c r="H13" s="17"/>
      <c r="I13" s="17"/>
    </row>
    <row r="14" spans="2:9" ht="15" customHeight="1" x14ac:dyDescent="0.25">
      <c r="B14" s="10"/>
      <c r="C14" s="12"/>
      <c r="D14" s="13"/>
      <c r="E14" s="12"/>
      <c r="H14" s="18"/>
    </row>
    <row r="15" spans="2:9" s="14" customFormat="1" x14ac:dyDescent="0.25">
      <c r="B15" s="13" t="s">
        <v>35</v>
      </c>
      <c r="C15" s="2">
        <v>180753</v>
      </c>
      <c r="D15" s="31" t="s">
        <v>14</v>
      </c>
      <c r="E15" s="1">
        <f>(C15/100)*C8</f>
        <v>255.40037394000001</v>
      </c>
    </row>
    <row r="16" spans="2:9" s="14" customFormat="1" ht="14.25" customHeight="1" thickBot="1" x14ac:dyDescent="0.3">
      <c r="B16" s="13"/>
      <c r="C16" s="15"/>
      <c r="D16" s="10"/>
      <c r="E16" s="15"/>
    </row>
    <row r="17" spans="2:9" s="14" customFormat="1" ht="15.75" thickBot="1" x14ac:dyDescent="0.3">
      <c r="B17" s="10" t="s">
        <v>6</v>
      </c>
      <c r="C17" s="5">
        <f>C15-C13</f>
        <v>13302</v>
      </c>
      <c r="D17" s="10" t="s">
        <v>8</v>
      </c>
      <c r="E17" s="47">
        <f>E15-E13</f>
        <v>4.5889171200000192</v>
      </c>
    </row>
    <row r="18" spans="2:9" ht="14.25" customHeight="1" thickBot="1" x14ac:dyDescent="0.3">
      <c r="B18" s="10"/>
      <c r="C18" s="20"/>
      <c r="D18" s="10" t="s">
        <v>9</v>
      </c>
      <c r="E18" s="47">
        <f>E17/12</f>
        <v>0.3824097600000016</v>
      </c>
    </row>
    <row r="19" spans="2:9" x14ac:dyDescent="0.25">
      <c r="B19" s="10" t="s">
        <v>7</v>
      </c>
      <c r="C19" s="40">
        <f>C17/C13</f>
        <v>7.9438164000214986E-2</v>
      </c>
      <c r="E19" s="17"/>
      <c r="F19" s="17"/>
      <c r="G19" s="17"/>
    </row>
    <row r="20" spans="2:9" x14ac:dyDescent="0.25">
      <c r="B20" s="10"/>
      <c r="C20" s="16"/>
      <c r="D20" s="10" t="s">
        <v>10</v>
      </c>
      <c r="E20" s="6">
        <f>E17/E13</f>
        <v>1.8296281909057091E-2</v>
      </c>
      <c r="F20" s="18"/>
      <c r="G20" s="17"/>
    </row>
    <row r="21" spans="2:9" ht="8.25" customHeight="1" thickBot="1" x14ac:dyDescent="0.3">
      <c r="B21" s="10"/>
      <c r="C21" s="21"/>
      <c r="E21" s="18"/>
      <c r="F21" s="17"/>
    </row>
    <row r="22" spans="2:9" ht="15" customHeight="1" thickTop="1" x14ac:dyDescent="0.25">
      <c r="B22" s="52" t="s">
        <v>20</v>
      </c>
      <c r="C22" s="52"/>
      <c r="D22" s="52"/>
      <c r="E22" s="52"/>
      <c r="F22" s="17"/>
    </row>
    <row r="23" spans="2:9" ht="7.5" customHeight="1" x14ac:dyDescent="0.25">
      <c r="B23" s="37"/>
      <c r="C23" s="21"/>
      <c r="D23" s="37"/>
      <c r="E23" s="21"/>
      <c r="F23" s="17"/>
    </row>
    <row r="24" spans="2:9" ht="15" customHeight="1" x14ac:dyDescent="0.25">
      <c r="B24" s="54" t="s">
        <v>19</v>
      </c>
      <c r="C24" s="54"/>
      <c r="D24" s="55"/>
      <c r="E24" s="4">
        <f>(C13/100*C8)-E13</f>
        <v>-14.206542839999969</v>
      </c>
      <c r="F24" s="17"/>
      <c r="G24" s="17"/>
      <c r="H24" s="17"/>
    </row>
    <row r="25" spans="2:9" x14ac:dyDescent="0.25">
      <c r="B25" s="53" t="s">
        <v>33</v>
      </c>
      <c r="C25" s="53"/>
      <c r="D25" s="53"/>
      <c r="E25" s="53"/>
    </row>
    <row r="26" spans="2:9" ht="8.25" customHeight="1" x14ac:dyDescent="0.25">
      <c r="B26" s="38"/>
      <c r="C26" s="38"/>
      <c r="D26" s="38"/>
      <c r="E26" s="38"/>
      <c r="F26" s="17"/>
    </row>
    <row r="27" spans="2:9" ht="15" customHeight="1" x14ac:dyDescent="0.25">
      <c r="B27" s="54" t="s">
        <v>21</v>
      </c>
      <c r="C27" s="54"/>
      <c r="D27" s="55"/>
      <c r="E27" s="4">
        <f>E17-E24</f>
        <v>18.795459959999988</v>
      </c>
      <c r="F27" s="17"/>
      <c r="G27" s="17"/>
    </row>
    <row r="28" spans="2:9" x14ac:dyDescent="0.25">
      <c r="B28" s="53" t="s">
        <v>34</v>
      </c>
      <c r="C28" s="53"/>
      <c r="D28" s="53"/>
      <c r="E28" s="53"/>
    </row>
    <row r="29" spans="2:9" x14ac:dyDescent="0.25">
      <c r="B29" s="38"/>
      <c r="C29" s="38"/>
      <c r="D29" s="38"/>
      <c r="E29" s="38"/>
      <c r="G29" s="17"/>
    </row>
    <row r="30" spans="2:9" x14ac:dyDescent="0.25">
      <c r="B30" s="34"/>
      <c r="C30" s="34"/>
      <c r="D30" s="45" t="s">
        <v>8</v>
      </c>
      <c r="E30" s="44">
        <f>SUM(E24:E27)</f>
        <v>4.5889171200000192</v>
      </c>
    </row>
    <row r="31" spans="2:9" x14ac:dyDescent="0.25">
      <c r="B31" s="34"/>
      <c r="C31" s="34"/>
      <c r="D31" s="45" t="s">
        <v>9</v>
      </c>
      <c r="E31" s="44">
        <f>E30/12</f>
        <v>0.3824097600000016</v>
      </c>
      <c r="I31" s="18"/>
    </row>
    <row r="32" spans="2:9" ht="15.75" thickBot="1" x14ac:dyDescent="0.3">
      <c r="B32" s="28"/>
      <c r="C32" s="28"/>
      <c r="D32" s="28"/>
      <c r="E32" s="29"/>
    </row>
    <row r="33" spans="2:7" ht="15.75" thickTop="1" x14ac:dyDescent="0.25">
      <c r="B33" s="52" t="s">
        <v>18</v>
      </c>
      <c r="C33" s="52"/>
      <c r="D33" s="52"/>
      <c r="E33" s="52"/>
    </row>
    <row r="34" spans="2:7" ht="7.5" customHeight="1" x14ac:dyDescent="0.25">
      <c r="B34" s="43"/>
      <c r="C34" s="43"/>
      <c r="D34" s="43"/>
      <c r="E34" s="43"/>
    </row>
    <row r="35" spans="2:7" x14ac:dyDescent="0.25">
      <c r="B35" s="3"/>
      <c r="C35" s="26" t="s">
        <v>1</v>
      </c>
      <c r="D35" s="26" t="s">
        <v>2</v>
      </c>
      <c r="E35" s="26" t="s">
        <v>3</v>
      </c>
    </row>
    <row r="36" spans="2:7" x14ac:dyDescent="0.25">
      <c r="B36" s="32" t="s">
        <v>36</v>
      </c>
      <c r="C36" s="33">
        <v>0.121741</v>
      </c>
      <c r="D36" s="33">
        <v>2.8041E-2</v>
      </c>
      <c r="E36" s="33">
        <f t="shared" ref="E36:E44" si="0">C36+D36</f>
        <v>0.149782</v>
      </c>
    </row>
    <row r="37" spans="2:7" x14ac:dyDescent="0.25">
      <c r="B37" s="49" t="s">
        <v>24</v>
      </c>
      <c r="C37" s="50">
        <v>0.11235299999999999</v>
      </c>
      <c r="D37" s="50">
        <v>2.3383000000000001E-2</v>
      </c>
      <c r="E37" s="50">
        <f t="shared" si="0"/>
        <v>0.135736</v>
      </c>
    </row>
    <row r="38" spans="2:7" x14ac:dyDescent="0.25">
      <c r="B38" s="49" t="s">
        <v>25</v>
      </c>
      <c r="C38" s="50">
        <v>0.113466</v>
      </c>
      <c r="D38" s="50">
        <v>2.3383000000000001E-2</v>
      </c>
      <c r="E38" s="50">
        <f t="shared" si="0"/>
        <v>0.136849</v>
      </c>
    </row>
    <row r="39" spans="2:7" x14ac:dyDescent="0.25">
      <c r="B39" s="49" t="s">
        <v>26</v>
      </c>
      <c r="C39" s="50">
        <v>0.114578</v>
      </c>
      <c r="D39" s="50">
        <v>2.3383000000000001E-2</v>
      </c>
      <c r="E39" s="50">
        <f t="shared" si="0"/>
        <v>0.137961</v>
      </c>
    </row>
    <row r="40" spans="2:7" x14ac:dyDescent="0.25">
      <c r="B40" s="49" t="s">
        <v>27</v>
      </c>
      <c r="C40" s="50">
        <v>0.115691</v>
      </c>
      <c r="D40" s="50">
        <v>2.3383000000000001E-2</v>
      </c>
      <c r="E40" s="50">
        <f>C40+D40</f>
        <v>0.139074</v>
      </c>
      <c r="F40" s="51"/>
      <c r="G40" s="51"/>
    </row>
    <row r="41" spans="2:7" x14ac:dyDescent="0.25">
      <c r="B41" s="46" t="s">
        <v>28</v>
      </c>
      <c r="C41" s="50">
        <v>0.116803</v>
      </c>
      <c r="D41" s="50">
        <v>2.3383000000000001E-2</v>
      </c>
      <c r="E41" s="50">
        <f t="shared" si="0"/>
        <v>0.14018600000000001</v>
      </c>
      <c r="F41" s="51"/>
      <c r="G41" s="51"/>
    </row>
    <row r="42" spans="2:7" x14ac:dyDescent="0.25">
      <c r="B42" s="46" t="s">
        <v>29</v>
      </c>
      <c r="C42" s="50">
        <v>0.11791500000000001</v>
      </c>
      <c r="D42" s="50">
        <v>2.3383000000000001E-2</v>
      </c>
      <c r="E42" s="50">
        <f>C42+D42</f>
        <v>0.14129800000000001</v>
      </c>
      <c r="F42" s="51"/>
      <c r="G42" s="51"/>
    </row>
    <row r="43" spans="2:7" x14ac:dyDescent="0.25">
      <c r="B43" s="46" t="s">
        <v>30</v>
      </c>
      <c r="C43" s="50">
        <v>0.11902799999999999</v>
      </c>
      <c r="D43" s="50">
        <v>2.3383000000000001E-2</v>
      </c>
      <c r="E43" s="50">
        <f t="shared" si="0"/>
        <v>0.14241100000000001</v>
      </c>
      <c r="F43" s="51"/>
      <c r="G43" s="51"/>
    </row>
    <row r="44" spans="2:7" x14ac:dyDescent="0.25">
      <c r="B44" s="46" t="s">
        <v>31</v>
      </c>
      <c r="C44" s="50">
        <v>0.120085</v>
      </c>
      <c r="D44" s="50">
        <v>2.3383000000000001E-2</v>
      </c>
      <c r="E44" s="50">
        <f t="shared" si="0"/>
        <v>0.14346799999999998</v>
      </c>
      <c r="F44" s="51"/>
      <c r="G44" s="51"/>
    </row>
  </sheetData>
  <mergeCells count="8">
    <mergeCell ref="B22:E22"/>
    <mergeCell ref="B10:E10"/>
    <mergeCell ref="B33:E33"/>
    <mergeCell ref="B5:E5"/>
    <mergeCell ref="B24:D24"/>
    <mergeCell ref="B25:E25"/>
    <mergeCell ref="B27:D27"/>
    <mergeCell ref="B28:E28"/>
  </mergeCells>
  <dataValidations count="1">
    <dataValidation type="list" allowBlank="1" showInputMessage="1" showErrorMessage="1" sqref="C7" xr:uid="{00000000-0002-0000-0100-000000000000}">
      <formula1>$B$37:$B$44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% Change Entry</vt:lpstr>
      <vt:lpstr>$ Change 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Benson</dc:creator>
  <cp:lastModifiedBy>Stephen Benson</cp:lastModifiedBy>
  <cp:lastPrinted>2019-07-19T16:14:43Z</cp:lastPrinted>
  <dcterms:created xsi:type="dcterms:W3CDTF">2019-07-18T14:13:49Z</dcterms:created>
  <dcterms:modified xsi:type="dcterms:W3CDTF">2022-07-29T22:21:43Z</dcterms:modified>
</cp:coreProperties>
</file>