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codeName="ThisWorkbook"/>
  <mc:AlternateContent xmlns:mc="http://schemas.openxmlformats.org/markup-compatibility/2006">
    <mc:Choice Requires="x15">
      <x15ac:absPath xmlns:x15ac="http://schemas.microsoft.com/office/spreadsheetml/2010/11/ac" url="H:\BOT\August 2022 - 2\"/>
    </mc:Choice>
  </mc:AlternateContent>
  <xr:revisionPtr revIDLastSave="0" documentId="8_{970F0C66-C03C-4E5B-897F-BD1744EDF4A5}" xr6:coauthVersionLast="36" xr6:coauthVersionMax="36" xr10:uidLastSave="{00000000-0000-0000-0000-000000000000}"/>
  <bookViews>
    <workbookView xWindow="0" yWindow="0" windowWidth="28800" windowHeight="12225" tabRatio="601" activeTab="2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Sheet'!$A$4:$E$41</definedName>
    <definedName name="_xlnm.Print_Area" localSheetId="3">Expenditures!$A$1:$F$211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B31" i="9" l="1"/>
  <c r="L9" i="16" l="1"/>
  <c r="K9" i="16"/>
  <c r="C309" i="13" l="1"/>
  <c r="D30" i="15" l="1"/>
  <c r="B15" i="16" l="1"/>
  <c r="C15" i="16"/>
  <c r="I15" i="16" l="1"/>
  <c r="H15" i="16"/>
  <c r="G15" i="16"/>
  <c r="F15" i="16"/>
  <c r="O23" i="16" l="1"/>
  <c r="O24" i="16"/>
  <c r="J23" i="16"/>
  <c r="J24" i="16"/>
  <c r="F25" i="16"/>
  <c r="D25" i="16"/>
  <c r="G25" i="16"/>
  <c r="H25" i="16"/>
  <c r="I25" i="16"/>
  <c r="K25" i="16"/>
  <c r="M25" i="16"/>
  <c r="B25" i="16"/>
  <c r="O9" i="16" l="1"/>
  <c r="O10" i="16"/>
  <c r="O11" i="16"/>
  <c r="O12" i="16"/>
  <c r="O13" i="16"/>
  <c r="O14" i="16"/>
  <c r="J19" i="16" l="1"/>
  <c r="J20" i="16"/>
  <c r="J21" i="16"/>
  <c r="J22" i="16"/>
  <c r="J18" i="16"/>
  <c r="J10" i="16"/>
  <c r="J11" i="16"/>
  <c r="J12" i="16"/>
  <c r="J13" i="16"/>
  <c r="J14" i="16"/>
  <c r="J9" i="16"/>
  <c r="J25" i="16" l="1"/>
  <c r="I26" i="16"/>
  <c r="O19" i="16" l="1"/>
  <c r="O20" i="16"/>
  <c r="O21" i="16"/>
  <c r="O22" i="16"/>
  <c r="O18" i="16"/>
  <c r="O16" i="16"/>
  <c r="N15" i="16"/>
  <c r="O25" i="16" l="1"/>
  <c r="N26" i="16"/>
  <c r="G28" i="15"/>
  <c r="H35" i="15" l="1"/>
  <c r="I35" i="15"/>
  <c r="G35" i="15"/>
  <c r="F52" i="15" l="1"/>
  <c r="D52" i="15"/>
  <c r="B52" i="15" l="1"/>
  <c r="E34" i="9" l="1"/>
  <c r="E35" i="9"/>
  <c r="E33" i="9"/>
  <c r="E24" i="9"/>
  <c r="E25" i="9"/>
  <c r="E26" i="9"/>
  <c r="E27" i="9"/>
  <c r="E28" i="9"/>
  <c r="E29" i="9"/>
  <c r="E23" i="9"/>
  <c r="E13" i="9"/>
  <c r="E14" i="9"/>
  <c r="E15" i="9"/>
  <c r="E16" i="9"/>
  <c r="E17" i="9"/>
  <c r="E12" i="9"/>
  <c r="C38" i="9"/>
  <c r="C31" i="9"/>
  <c r="C19" i="9"/>
  <c r="C40" i="9" l="1"/>
  <c r="E20" i="16"/>
  <c r="E18" i="16"/>
  <c r="E19" i="16"/>
  <c r="E21" i="16"/>
  <c r="E22" i="16"/>
  <c r="J16" i="16"/>
  <c r="E52" i="15"/>
  <c r="E25" i="16" l="1"/>
  <c r="J15" i="16"/>
  <c r="E14" i="16" l="1"/>
  <c r="E13" i="16"/>
  <c r="E12" i="16"/>
  <c r="E11" i="16"/>
  <c r="E10" i="16"/>
  <c r="E9" i="16"/>
  <c r="K15" i="16" l="1"/>
  <c r="C26" i="16"/>
  <c r="D26" i="16"/>
  <c r="B26" i="16"/>
  <c r="E15" i="16" l="1"/>
  <c r="E16" i="16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31" i="9"/>
  <c r="G18" i="15"/>
  <c r="G16" i="15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D38" i="15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9" i="9"/>
  <c r="B38" i="9"/>
  <c r="H15" i="15"/>
  <c r="H18" i="15"/>
  <c r="G14" i="15"/>
  <c r="I13" i="15"/>
  <c r="I21" i="15"/>
  <c r="G42" i="15"/>
  <c r="I15" i="15"/>
  <c r="D54" i="15" l="1"/>
  <c r="E38" i="15"/>
  <c r="B40" i="9"/>
  <c r="M26" i="16"/>
  <c r="F26" i="16"/>
  <c r="H26" i="16"/>
  <c r="B54" i="15"/>
  <c r="C38" i="15"/>
  <c r="C54" i="15" s="1"/>
  <c r="E26" i="16"/>
  <c r="H12" i="15"/>
  <c r="G12" i="15"/>
  <c r="E19" i="9"/>
  <c r="I43" i="15"/>
  <c r="H43" i="15"/>
  <c r="K26" i="16"/>
  <c r="D19" i="9"/>
  <c r="G26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31" i="9"/>
  <c r="J26" i="16" l="1"/>
  <c r="G52" i="15"/>
  <c r="I52" i="15"/>
  <c r="H46" i="15"/>
  <c r="H52" i="15" s="1"/>
  <c r="G46" i="15"/>
  <c r="I46" i="15"/>
  <c r="I36" i="15"/>
  <c r="H36" i="15"/>
  <c r="H38" i="15" s="1"/>
  <c r="F38" i="15"/>
  <c r="G36" i="15"/>
  <c r="F54" i="15" l="1"/>
  <c r="D36" i="9" s="1"/>
  <c r="I38" i="15"/>
  <c r="G38" i="15"/>
  <c r="H54" i="15"/>
  <c r="D38" i="9" l="1"/>
  <c r="E36" i="9"/>
  <c r="I54" i="15"/>
  <c r="E38" i="9" l="1"/>
  <c r="E40" i="9" s="1"/>
  <c r="D40" i="9"/>
  <c r="L15" i="16" l="1"/>
  <c r="L26" i="16" s="1"/>
  <c r="O15" i="16" l="1"/>
  <c r="O26" i="16" s="1"/>
</calcChain>
</file>

<file path=xl/sharedStrings.xml><?xml version="1.0" encoding="utf-8"?>
<sst xmlns="http://schemas.openxmlformats.org/spreadsheetml/2006/main" count="746" uniqueCount="528">
  <si>
    <t>McLennan Community College</t>
  </si>
  <si>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</si>
  <si>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</si>
  <si>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</si>
  <si>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</si>
  <si>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</si>
  <si>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</si>
  <si>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</si>
  <si>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</si>
  <si>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</si>
  <si>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</si>
  <si>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</si>
  <si>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</si>
  <si>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</si>
  <si>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</si>
  <si>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</si>
  <si>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</si>
  <si>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</si>
  <si>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</si>
  <si>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</si>
  <si>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Tuition - Non Credit VOC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</si>
  <si>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</si>
  <si>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</si>
  <si>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</si>
  <si>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</si>
  <si>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</si>
  <si>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</si>
  <si>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</si>
  <si>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</si>
  <si>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</si>
  <si>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</si>
  <si>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</si>
  <si>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</si>
  <si>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</si>
  <si>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</si>
  <si>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</si>
  <si>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</si>
  <si>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</si>
  <si>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</si>
  <si>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</si>
  <si>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</si>
  <si>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</si>
  <si>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</si>
  <si>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</si>
  <si>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</si>
  <si>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</si>
  <si>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</si>
  <si>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Tuition Non/Credit Community Programs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</si>
  <si>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</si>
  <si>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</si>
  <si>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</si>
  <si>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</si>
  <si>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</si>
  <si>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</si>
  <si>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</si>
  <si>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</si>
  <si>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</si>
  <si>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</si>
  <si>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</si>
  <si>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</si>
  <si>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</si>
  <si>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</si>
  <si>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</si>
  <si>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</si>
  <si>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</si>
  <si>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</si>
  <si>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</si>
  <si>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</si>
  <si>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</si>
  <si>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 xml:space="preserve">   Auxiliary Fund</t>
  </si>
  <si>
    <t xml:space="preserve">   Payroll Fund</t>
  </si>
  <si>
    <t xml:space="preserve">   Federal Fund</t>
  </si>
  <si>
    <t>Total Bank Accounts</t>
  </si>
  <si>
    <t>Misc. Petty Cash Accounts</t>
  </si>
  <si>
    <t>Investments</t>
  </si>
  <si>
    <t xml:space="preserve">   TexPool</t>
  </si>
  <si>
    <t xml:space="preserve">   Lone Star Investment </t>
  </si>
  <si>
    <t>Total Investments</t>
  </si>
  <si>
    <t>Total Cash &amp; Investments</t>
  </si>
  <si>
    <t xml:space="preserve">   Worker's Comp</t>
  </si>
  <si>
    <t xml:space="preserve">   TFNB ICS</t>
  </si>
  <si>
    <t xml:space="preserve">   TFNB MMA</t>
  </si>
  <si>
    <t>2020/2021</t>
  </si>
  <si>
    <t>Purpose</t>
  </si>
  <si>
    <t xml:space="preserve">   General Operating</t>
  </si>
  <si>
    <t>Scholarships &amp; Exemptions</t>
  </si>
  <si>
    <t>Accounts Receivable</t>
  </si>
  <si>
    <t>Cash and Investments</t>
  </si>
  <si>
    <t>Revised Budget</t>
  </si>
  <si>
    <t>Accounts Payable</t>
  </si>
  <si>
    <t>Misc. Liabilities</t>
  </si>
  <si>
    <t>Debt Service</t>
  </si>
  <si>
    <t>Citibank</t>
  </si>
  <si>
    <t>Campus-Utilities</t>
  </si>
  <si>
    <t>Shamrock Property Management</t>
  </si>
  <si>
    <t>City of Waco - Water Dept.</t>
  </si>
  <si>
    <t>Bain Paper Company</t>
  </si>
  <si>
    <t>Custodial-Supplies</t>
  </si>
  <si>
    <t>Central Utilities-Supplies</t>
  </si>
  <si>
    <t>Child Development-Supplies</t>
  </si>
  <si>
    <t>Marcom-Advertising</t>
  </si>
  <si>
    <t>Dealers Electrical Supply</t>
  </si>
  <si>
    <t>Office Depot</t>
  </si>
  <si>
    <t>Grande Communications</t>
  </si>
  <si>
    <t>ISS-Internet Services</t>
  </si>
  <si>
    <t>Music-Supplies</t>
  </si>
  <si>
    <t>Building Maintenance-Supplies</t>
  </si>
  <si>
    <t>Physical Plant-Supplies</t>
  </si>
  <si>
    <t>AT&amp;T</t>
  </si>
  <si>
    <t>ISS-Telephone</t>
  </si>
  <si>
    <t>Grounds-Supplies</t>
  </si>
  <si>
    <t>A-1 Banner &amp; Sign Co. Inc</t>
  </si>
  <si>
    <t>HEB Credit Receivables</t>
  </si>
  <si>
    <t>Food Services-Supplies</t>
  </si>
  <si>
    <t>Landscape Supply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</si>
  <si>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</si>
  <si>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</si>
  <si>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</si>
  <si>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</si>
  <si>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</si>
  <si>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</si>
  <si>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</si>
  <si>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>Green Life Interiors</t>
  </si>
  <si>
    <t>Star Supply Inc</t>
  </si>
  <si>
    <t>Child Development-Telephone</t>
  </si>
  <si>
    <t>Vet Tech-Supplies</t>
  </si>
  <si>
    <t>Procurement Card- Departmental Charges</t>
  </si>
  <si>
    <t>2021/2022</t>
  </si>
  <si>
    <t xml:space="preserve">  Food Services</t>
  </si>
  <si>
    <t>Texas Golf Karts</t>
  </si>
  <si>
    <t xml:space="preserve">   Texas Range</t>
  </si>
  <si>
    <t>Amazon Capital Services</t>
  </si>
  <si>
    <t>President's Office-Sponsorship</t>
  </si>
  <si>
    <t>U.S. Foods Inc</t>
  </si>
  <si>
    <t xml:space="preserve">   Receivables</t>
  </si>
  <si>
    <t>Rabroker AC and Plumbing</t>
  </si>
  <si>
    <t>Barsh Company</t>
  </si>
  <si>
    <t>ATMOS ENERGY</t>
  </si>
  <si>
    <t>Integ</t>
  </si>
  <si>
    <t>Worth Hydrochem of Central Tex</t>
  </si>
  <si>
    <t>Dupuy Oxygen &amp; Supply Co.</t>
  </si>
  <si>
    <t>Total Office Solutions</t>
  </si>
  <si>
    <t>Smoot-Anderson Company, Inc.</t>
  </si>
  <si>
    <t>Airgas USA, LLC</t>
  </si>
  <si>
    <t>Pledged Tuition, Interest &amp; Aux</t>
  </si>
  <si>
    <t>Pledged Tuition: Scholarship</t>
  </si>
  <si>
    <t>CIF</t>
  </si>
  <si>
    <t>Complete Supply Inc</t>
  </si>
  <si>
    <t>Coca-Cola Southwest Beverages</t>
  </si>
  <si>
    <t>O'Reilly Automotive, Inc</t>
  </si>
  <si>
    <t>Jason's Deli</t>
  </si>
  <si>
    <t>Summit Electric Supply Co</t>
  </si>
  <si>
    <t>American Heart Association</t>
  </si>
  <si>
    <t>855bugs.com</t>
  </si>
  <si>
    <t>American Bottling Company</t>
  </si>
  <si>
    <t>President's Office-Membership Dues</t>
  </si>
  <si>
    <t>Bookstore-Department Charges</t>
  </si>
  <si>
    <t>Ricoh USA, Inc</t>
  </si>
  <si>
    <t>North Waco Tropical Fish</t>
  </si>
  <si>
    <t>Greater Waco Chamber</t>
  </si>
  <si>
    <t>Hewlett Packard</t>
  </si>
  <si>
    <t>SBDC-Travel</t>
  </si>
  <si>
    <t>Jason N. Ehler</t>
  </si>
  <si>
    <t>Ronnie G. Brooks</t>
  </si>
  <si>
    <t>CE-Travel</t>
  </si>
  <si>
    <t>Stephanie M. Maultsby</t>
  </si>
  <si>
    <t>MCC Foundation</t>
  </si>
  <si>
    <t>Reskilling Grant-Advertising</t>
  </si>
  <si>
    <t>Pocket Nurse</t>
  </si>
  <si>
    <t>Inceptia</t>
  </si>
  <si>
    <t>Financial Aid-Grace Calling Fees</t>
  </si>
  <si>
    <t>NEI Datacom</t>
  </si>
  <si>
    <t>Art-Supplies</t>
  </si>
  <si>
    <t>Follett Higher Education Group</t>
  </si>
  <si>
    <t>The Tire House</t>
  </si>
  <si>
    <t>Zoom Video Communications, Inc</t>
  </si>
  <si>
    <t>NTTA</t>
  </si>
  <si>
    <t>The College Board</t>
  </si>
  <si>
    <t xml:space="preserve">   TFNB CD</t>
  </si>
  <si>
    <t>Texas General Land Office</t>
  </si>
  <si>
    <t>Dell, Inc</t>
  </si>
  <si>
    <t>TK Elevator Corporation</t>
  </si>
  <si>
    <t>Gray Television Group, Inc.</t>
  </si>
  <si>
    <t>Community Health-Supplies</t>
  </si>
  <si>
    <t>Baylor University</t>
  </si>
  <si>
    <t>Prophecy Media Group, LLC</t>
  </si>
  <si>
    <t>EMS-Supplies</t>
  </si>
  <si>
    <t>Upward Bound-Supplies</t>
  </si>
  <si>
    <t>Fire Academy-Supplies</t>
  </si>
  <si>
    <t>Firmin Business Forms, Inc.</t>
  </si>
  <si>
    <t>Lochridge-Priest, Inc.</t>
  </si>
  <si>
    <t>Lingo Communications</t>
  </si>
  <si>
    <t>ISS-Supplies</t>
  </si>
  <si>
    <t>Thomson Reuters-West</t>
  </si>
  <si>
    <t>Steve Treese</t>
  </si>
  <si>
    <t>West News</t>
  </si>
  <si>
    <t>Riesel Rustler</t>
  </si>
  <si>
    <t>Valley Mills Progress</t>
  </si>
  <si>
    <t>J.W. Pepper &amp; Son Inc</t>
  </si>
  <si>
    <t>Kimberly N. Fernandez</t>
  </si>
  <si>
    <t>TRIO EOC-Travel</t>
  </si>
  <si>
    <t>Hugo Sierra</t>
  </si>
  <si>
    <t>June</t>
  </si>
  <si>
    <t>Athletics-Student Housing</t>
  </si>
  <si>
    <t>Continental Touring Solutions</t>
  </si>
  <si>
    <t>Worldpoint ECC, Inc</t>
  </si>
  <si>
    <t>YBP Library Services</t>
  </si>
  <si>
    <t>4IMPRINT, Inc.</t>
  </si>
  <si>
    <t>OVH US LLC</t>
  </si>
  <si>
    <t>ISS-Cloud Services</t>
  </si>
  <si>
    <t>Amigos Library Services</t>
  </si>
  <si>
    <t>Bar None Country Store</t>
  </si>
  <si>
    <t>Universal Companies, Inc</t>
  </si>
  <si>
    <t>Apple Computer, Inc</t>
  </si>
  <si>
    <t>Waco Regional Tennis &amp; Fitness</t>
  </si>
  <si>
    <t>Hilton Hotel-Waco</t>
  </si>
  <si>
    <t>Waco Tribune Herald</t>
  </si>
  <si>
    <t>Prof Dev-Travel</t>
  </si>
  <si>
    <t>Building Maint-Supplies</t>
  </si>
  <si>
    <t>Susan L. Sistrunk Fine Art Gal</t>
  </si>
  <si>
    <t>CE-Contract Instruction</t>
  </si>
  <si>
    <t>Wells Fargo Vendor</t>
  </si>
  <si>
    <t>The Huntington National Bank</t>
  </si>
  <si>
    <t>Athletics-Mower Lease</t>
  </si>
  <si>
    <t>Heart of Texas Workforce Dev.</t>
  </si>
  <si>
    <t>Adult Education-Infrastructure Costs</t>
  </si>
  <si>
    <t>Kids College-Contract instruction</t>
  </si>
  <si>
    <t>TACCBO-Supplies</t>
  </si>
  <si>
    <t>Gale/Cengage Learning</t>
  </si>
  <si>
    <t>Athletics-Travel</t>
  </si>
  <si>
    <t>John Scammell</t>
  </si>
  <si>
    <t>Ranch-Farrier Services</t>
  </si>
  <si>
    <t>Pura Vida Paddle LLC</t>
  </si>
  <si>
    <t>M&amp;D Music Company</t>
  </si>
  <si>
    <t>Health Professions-Immunization Tracking</t>
  </si>
  <si>
    <t>Ridgewood Country Club</t>
  </si>
  <si>
    <t>Maint - Supplies</t>
  </si>
  <si>
    <t>Destinie M. Mangrum</t>
  </si>
  <si>
    <t>Vet Tech-Online Access</t>
  </si>
  <si>
    <t>Seedhouse Creative LLC</t>
  </si>
  <si>
    <t>Foundation-Advertising</t>
  </si>
  <si>
    <t>Laura J. Conrad</t>
  </si>
  <si>
    <t>Purvis Industries</t>
  </si>
  <si>
    <t>Door Control Services, Inc</t>
  </si>
  <si>
    <t>Midwest Veterinary Supply</t>
  </si>
  <si>
    <t>Athletics-Supplies</t>
  </si>
  <si>
    <t>Physical Plant-Auto Expenses</t>
  </si>
  <si>
    <t>Kimberly K. Saffold</t>
  </si>
  <si>
    <t>Child Development-Other Expenses</t>
  </si>
  <si>
    <t>Valvoline LLC</t>
  </si>
  <si>
    <t>Johnette McKown</t>
  </si>
  <si>
    <t>Ranch-Other Expenses</t>
  </si>
  <si>
    <t>Holly L. Surginer</t>
  </si>
  <si>
    <t>Required Technology</t>
  </si>
  <si>
    <t>Dawn M. Schulz</t>
  </si>
  <si>
    <t>CE-Instructional Supplies</t>
  </si>
  <si>
    <t>Highlander Ranch-Supplies</t>
  </si>
  <si>
    <t>Mirion Technologies (GDS) Inc</t>
  </si>
  <si>
    <t>Shauntoniqua C. Clayton</t>
  </si>
  <si>
    <t>July</t>
  </si>
  <si>
    <t>Jun '22/Jul '22</t>
  </si>
  <si>
    <t>7/31/2022</t>
  </si>
  <si>
    <t>Thru Jul 2021</t>
  </si>
  <si>
    <t>Thru Jul 2022</t>
  </si>
  <si>
    <t>Jul '21/Jul '22</t>
  </si>
  <si>
    <t>Jul '22/Budget</t>
  </si>
  <si>
    <t>Eleven months or 91.67%</t>
  </si>
  <si>
    <t>Expenditures for July 2022</t>
  </si>
  <si>
    <t>THECB</t>
  </si>
  <si>
    <t>Return of Funds</t>
  </si>
  <si>
    <t>CSC/F-HVAC Renovation</t>
  </si>
  <si>
    <t>BPAC-Stage Renovation</t>
  </si>
  <si>
    <t>MP2 Energy Texas LLC</t>
  </si>
  <si>
    <t>Athletics-Bus Charters</t>
  </si>
  <si>
    <t>OCLC Inc</t>
  </si>
  <si>
    <t>Legal-Fees</t>
  </si>
  <si>
    <t>Hyland LLC</t>
  </si>
  <si>
    <t>Draeger Inc</t>
  </si>
  <si>
    <t>Respiratory Care-Critcal Care Workstation-Perkins</t>
  </si>
  <si>
    <t>Technolutions Inc</t>
  </si>
  <si>
    <t>Admissions-Software Renewal</t>
  </si>
  <si>
    <t>Capital Improvement-CSC</t>
  </si>
  <si>
    <t>Athletics-Cleaning Student Housing</t>
  </si>
  <si>
    <t>Marianna Industries, Inc.</t>
  </si>
  <si>
    <t>Cosm-Other Expenses</t>
  </si>
  <si>
    <t>Security-Telephone Upgrades</t>
  </si>
  <si>
    <t>Marketing-Advertising</t>
  </si>
  <si>
    <t>Commencement-Live Streaming</t>
  </si>
  <si>
    <t>Audacy Operations Inc</t>
  </si>
  <si>
    <t>Prosper Waco</t>
  </si>
  <si>
    <t>Library-Database Software</t>
  </si>
  <si>
    <t>Academic Tutoring, LLC</t>
  </si>
  <si>
    <t>TRIO EOC-Other Expenses</t>
  </si>
  <si>
    <t>CSC-HVAC Renovations</t>
  </si>
  <si>
    <t>Centex Carpet &amp; Interiors</t>
  </si>
  <si>
    <t>SpeakWorks, Inc. dba GoReact</t>
  </si>
  <si>
    <t>Inter Train - TECH</t>
  </si>
  <si>
    <t>Cottonwood Creek Golf Course</t>
  </si>
  <si>
    <t>Golf-Membership</t>
  </si>
  <si>
    <t>TACCBO-AnnualConference</t>
  </si>
  <si>
    <t>Nursing-Multiparameter Monitor</t>
  </si>
  <si>
    <t>Larkin Refractory Solutions</t>
  </si>
  <si>
    <t>Financial Aid-Software Renewal</t>
  </si>
  <si>
    <t>The Lamar Companies</t>
  </si>
  <si>
    <t>RBDR, PLLC-Architects</t>
  </si>
  <si>
    <t>Architect-Baseball Turf &amp; Lights</t>
  </si>
  <si>
    <t>Foundation-Cameron House Project</t>
  </si>
  <si>
    <t>Carahsoft Technology Corp.</t>
  </si>
  <si>
    <t>ISS - Tech</t>
  </si>
  <si>
    <t>McLennan County Extension Offi</t>
  </si>
  <si>
    <t>Kids College-Contract Instruction</t>
  </si>
  <si>
    <t>Central Texas Lawn</t>
  </si>
  <si>
    <t>Grounds - Supplies</t>
  </si>
  <si>
    <t>Sweetwater Sound Inc</t>
  </si>
  <si>
    <t>Music-Other Expenses</t>
  </si>
  <si>
    <t>Fuzzy Friends Rescue</t>
  </si>
  <si>
    <t>Extraco Banks</t>
  </si>
  <si>
    <t>Accounts Receivable-Scholarship Return</t>
  </si>
  <si>
    <t>Food Services</t>
  </si>
  <si>
    <t>America's SBDC</t>
  </si>
  <si>
    <t>SBDC-Conference Reg</t>
  </si>
  <si>
    <t>Fastforward Kids, LLC</t>
  </si>
  <si>
    <t>Athletics-Utilities</t>
  </si>
  <si>
    <t>Q1 Media, Inc</t>
  </si>
  <si>
    <t>CASAS</t>
  </si>
  <si>
    <t>Adult Education-Online Tests</t>
  </si>
  <si>
    <t>Infobase</t>
  </si>
  <si>
    <t>Library-Online Access</t>
  </si>
  <si>
    <t>Maint-Equipment</t>
  </si>
  <si>
    <t>CRC, Inc</t>
  </si>
  <si>
    <t>Legal-Committee Hearing</t>
  </si>
  <si>
    <t>Custodial-supplies</t>
  </si>
  <si>
    <t>Pinnacle Fence LLC</t>
  </si>
  <si>
    <t>Baseball-Batting Cage</t>
  </si>
  <si>
    <t>North Hills Promotions</t>
  </si>
  <si>
    <t>President's Office-T-shirts</t>
  </si>
  <si>
    <t>Adult Education-Chairs (8)</t>
  </si>
  <si>
    <t>NAACLS</t>
  </si>
  <si>
    <t>Med Lab-Accrediation Fee</t>
  </si>
  <si>
    <t>ISS-Printer Service</t>
  </si>
  <si>
    <t>Upward Bound-Misc. Function</t>
  </si>
  <si>
    <t>Merkley,Newman &amp; McLaws</t>
  </si>
  <si>
    <t>State Comptroller</t>
  </si>
  <si>
    <t>May 2022 Sales Tax</t>
  </si>
  <si>
    <t>P&amp;e Mechanical Contractors</t>
  </si>
  <si>
    <t>Conference Center-Supplies</t>
  </si>
  <si>
    <t>Gear Wash-Colorado</t>
  </si>
  <si>
    <t>Library-Membership Dues</t>
  </si>
  <si>
    <t>Myatt Fuels LLC</t>
  </si>
  <si>
    <t>Kids College-Consultant Instruction</t>
  </si>
  <si>
    <t>Discount School Supply</t>
  </si>
  <si>
    <t>Texas Multi-Chem, Ltd</t>
  </si>
  <si>
    <t>Ballfields-Supplies</t>
  </si>
  <si>
    <t>Emergency Power Services</t>
  </si>
  <si>
    <t>NASFAA</t>
  </si>
  <si>
    <t>Postseason-Travel</t>
  </si>
  <si>
    <t>Medline Industries, Inc</t>
  </si>
  <si>
    <t>Workforce-Sponsorship</t>
  </si>
  <si>
    <t>Central Duplicating-Copier Lease</t>
  </si>
  <si>
    <t>Comm-Fit Service LLC</t>
  </si>
  <si>
    <t>ESEC-Supplies order.</t>
  </si>
  <si>
    <t>Food Service</t>
  </si>
  <si>
    <t>LSI</t>
  </si>
  <si>
    <t>Accounts Receviable-Supplies</t>
  </si>
  <si>
    <t>Marcom-Ipad</t>
  </si>
  <si>
    <t>Laura E. Wright</t>
  </si>
  <si>
    <t>Nestle USA, Inc.</t>
  </si>
  <si>
    <t>Food Services-Beverages</t>
  </si>
  <si>
    <t>Ranch-AC Repairs</t>
  </si>
  <si>
    <t>Ranch-Other expenses</t>
  </si>
  <si>
    <t>Building Maintenance-Pest Control</t>
  </si>
  <si>
    <t>Sims Plastics of Waco</t>
  </si>
  <si>
    <t>Britt N. Craig</t>
  </si>
  <si>
    <t>President's Office-Supplies</t>
  </si>
  <si>
    <t>ISS-Video Conferencing</t>
  </si>
  <si>
    <t>Center for Teaching &amp; Learning-Supplies</t>
  </si>
  <si>
    <t>NSRP-2021 Other Expenses</t>
  </si>
  <si>
    <t>Hannibal B. Johnson</t>
  </si>
  <si>
    <t>TRIO-Student Travel</t>
  </si>
  <si>
    <t>Foundation-Donations</t>
  </si>
  <si>
    <t>Amended 04.22 Sales</t>
  </si>
  <si>
    <t>Auto-Chlor System</t>
  </si>
  <si>
    <t>United Laboratories</t>
  </si>
  <si>
    <t>Grouds-Supplies</t>
  </si>
  <si>
    <t>Building Maint-Supply</t>
  </si>
  <si>
    <t>Lesley Plemons</t>
  </si>
  <si>
    <t>HITT-Travel</t>
  </si>
  <si>
    <t>McMullen Service</t>
  </si>
  <si>
    <t>Athlete Housing-Maintenance</t>
  </si>
  <si>
    <t>Perkins-Supplies</t>
  </si>
  <si>
    <t>Wenger Corporation</t>
  </si>
  <si>
    <t>National Wholesale Supply, Inc</t>
  </si>
  <si>
    <t>Biokosmetik of Texas, Inc</t>
  </si>
  <si>
    <t>cosm-supplies</t>
  </si>
  <si>
    <t>Food Services-Food and Drink</t>
  </si>
  <si>
    <t>Decision Partners, Inc</t>
  </si>
  <si>
    <t>Student Support Services-Supplies</t>
  </si>
  <si>
    <t>Texas Assoc of Student Service</t>
  </si>
  <si>
    <t>TRIO-Travel</t>
  </si>
  <si>
    <t>Michael W. Puig</t>
  </si>
  <si>
    <t>Unclaimed Property</t>
  </si>
  <si>
    <t>Cengage Learning</t>
  </si>
  <si>
    <t>Library</t>
  </si>
  <si>
    <t>RDO Equipment</t>
  </si>
  <si>
    <t>Student Support Services-Copier Lease</t>
  </si>
  <si>
    <t>Bryan S. Mohan</t>
  </si>
  <si>
    <t>Grounds-Supply</t>
  </si>
  <si>
    <t>Bellmead Chamber of Commerce</t>
  </si>
  <si>
    <t>York's Pumping Service, LLC</t>
  </si>
  <si>
    <t>EBSCO Information Services</t>
  </si>
  <si>
    <t>Library-Online Access Periodicals</t>
  </si>
  <si>
    <t>MIDLAND COLLEGE</t>
  </si>
  <si>
    <t>Athletics-Postseason</t>
  </si>
  <si>
    <t>Extraco Events Center</t>
  </si>
  <si>
    <t>Radiology-Film Badges</t>
  </si>
  <si>
    <t>Completion Center-Supplies</t>
  </si>
  <si>
    <t>GraybaR</t>
  </si>
  <si>
    <t>Samantha R. Dove</t>
  </si>
  <si>
    <t>MLT-Instructional Travel</t>
  </si>
  <si>
    <t>Ed Partners - Supply</t>
  </si>
  <si>
    <t>Bound Tree Medical, LLC</t>
  </si>
  <si>
    <t>Waco Agility Group</t>
  </si>
  <si>
    <t>CE-Consultant Instruction</t>
  </si>
  <si>
    <t>Sherwin-Williams</t>
  </si>
  <si>
    <t>Levy Recognition</t>
  </si>
  <si>
    <t>NJCAA Region 5</t>
  </si>
  <si>
    <t>Larry D. Benton</t>
  </si>
  <si>
    <t>Biology-Supplies</t>
  </si>
  <si>
    <t>Music - Supplies</t>
  </si>
  <si>
    <t>Rydin Decal</t>
  </si>
  <si>
    <t>Campus Security-Other Exams</t>
  </si>
  <si>
    <t>Cometology-Supplies</t>
  </si>
  <si>
    <t>ABMP</t>
  </si>
  <si>
    <t>Cosmetology-Student Membership</t>
  </si>
  <si>
    <t>Reskilling Grant-Other Expenses</t>
  </si>
  <si>
    <t>Beverage Technicians</t>
  </si>
  <si>
    <t>Central Duplicating-Supplies</t>
  </si>
  <si>
    <t>Dreamfly Promotions Inc</t>
  </si>
  <si>
    <t>Radiology-Student Club Tshirts</t>
  </si>
  <si>
    <t>PHED-Supplies</t>
  </si>
  <si>
    <t>Science-Other Expenses</t>
  </si>
  <si>
    <t>Sound Technologies Inc</t>
  </si>
  <si>
    <t>Paralegal-Required Tech</t>
  </si>
  <si>
    <t>Boehringer Ingelheim</t>
  </si>
  <si>
    <t>Pat Stouter</t>
  </si>
  <si>
    <t>Wolfe Wholesale Florist, Inc.</t>
  </si>
  <si>
    <t>TACCBO</t>
  </si>
  <si>
    <t>MAERB</t>
  </si>
  <si>
    <t>Medical Office Assistant-Fees</t>
  </si>
  <si>
    <t>Marighny E. Dutton</t>
  </si>
  <si>
    <t>Resp Care Tech-Instructional Travel</t>
  </si>
  <si>
    <t>Auto Maintenance Expenses</t>
  </si>
  <si>
    <t>Armstrong-McCall</t>
  </si>
  <si>
    <t>Lloyd Trailer Company</t>
  </si>
  <si>
    <t>Physical Plant-Auto expenses</t>
  </si>
  <si>
    <t>Workforce-Advertising</t>
  </si>
  <si>
    <t>Cust# 52106-CDC</t>
  </si>
  <si>
    <t>Jeremy Land</t>
  </si>
  <si>
    <t>English-Instructional Travel</t>
  </si>
  <si>
    <t>Waco Carbonic Co.</t>
  </si>
  <si>
    <t>Celina R. Brown</t>
  </si>
  <si>
    <t>TRIO SSS-Travel</t>
  </si>
  <si>
    <t>Records-Travel</t>
  </si>
  <si>
    <t>Kacy F. Yevcak</t>
  </si>
  <si>
    <t>FedEx</t>
  </si>
  <si>
    <t>Community Health-Postage</t>
  </si>
  <si>
    <t>ReadyRefresh by Nestle</t>
  </si>
  <si>
    <t>Panera LLC</t>
  </si>
  <si>
    <t>Food Services-Catering</t>
  </si>
  <si>
    <t>Londa Carriveau</t>
  </si>
  <si>
    <t>Educatinal Partnerships-Travel</t>
  </si>
  <si>
    <t>Alt Teach Cert- Instructional Travel</t>
  </si>
  <si>
    <t>Foundation-Supplies</t>
  </si>
  <si>
    <t>Alyssa K. Van Vleet</t>
  </si>
  <si>
    <t>Cert Med Asst-Instructional Travel</t>
  </si>
  <si>
    <t>NARSVPD</t>
  </si>
  <si>
    <t>RSVP-Membership Dues</t>
  </si>
  <si>
    <t>Build Maint-Supplies</t>
  </si>
  <si>
    <t>L &amp; M Wholesale Electronics</t>
  </si>
  <si>
    <t>Custodial- Supplies to ESEC</t>
  </si>
  <si>
    <t>Custodial-Supplies to ESEC</t>
  </si>
  <si>
    <t>Financial Aid-Supplies</t>
  </si>
  <si>
    <t>Equine Performance Veterinaria</t>
  </si>
  <si>
    <t>K Paul Holt</t>
  </si>
  <si>
    <t>Board-Travel</t>
  </si>
  <si>
    <t>Frank A. Graves</t>
  </si>
  <si>
    <t>Dean of Workforce-Travel</t>
  </si>
  <si>
    <t>Child Dev-Other Expenses</t>
  </si>
  <si>
    <t>Highlander Ranch-Other Expenses</t>
  </si>
  <si>
    <t>Texas Dept of Public Safety</t>
  </si>
  <si>
    <t>Human Resources-Name Searches</t>
  </si>
  <si>
    <t>Grayson S. Meek</t>
  </si>
  <si>
    <t>Financial services-Other Expenses</t>
  </si>
  <si>
    <t>Meredith R. Brown</t>
  </si>
  <si>
    <t>Rad Tech-Instructional Travel</t>
  </si>
  <si>
    <t>Robert C. Ammon, Jr.</t>
  </si>
  <si>
    <t>PHED-Instructional Travel</t>
  </si>
  <si>
    <t>Child DevelpomentOther Expenses</t>
  </si>
  <si>
    <t>H.B. Blake Company, Inc.</t>
  </si>
  <si>
    <t>Bldg Maint - Supply</t>
  </si>
  <si>
    <t>Womans Golf-Travel</t>
  </si>
  <si>
    <t>Beth D. Hassell</t>
  </si>
  <si>
    <t>Adult Ed-Travel</t>
  </si>
  <si>
    <t>Mr. Terry C. Mozee, Jr.</t>
  </si>
  <si>
    <t>Tech Maint &amp; Repairs</t>
  </si>
  <si>
    <t>Sheet Music Plus</t>
  </si>
  <si>
    <t>Evelyn P. Diehl</t>
  </si>
  <si>
    <t>TxTag</t>
  </si>
  <si>
    <t>McGregor Chamber of Commerce</t>
  </si>
  <si>
    <t>Baseball-Travel</t>
  </si>
  <si>
    <t>HOT Goodwill Industries, Inc</t>
  </si>
  <si>
    <t>Community Programs-Power Point Class</t>
  </si>
  <si>
    <t>Gabrielle L. Gauer</t>
  </si>
  <si>
    <t>Advising Travel</t>
  </si>
  <si>
    <t>Bookstore-Campus Cards</t>
  </si>
  <si>
    <t>China Spring Country Store</t>
  </si>
  <si>
    <t>ISS-Audio Conferencing</t>
  </si>
  <si>
    <t>Phy Plant - Supplies</t>
  </si>
  <si>
    <t>Board of Trustees-Travel</t>
  </si>
  <si>
    <t>President's Office Travel</t>
  </si>
  <si>
    <t>Mens Basketball-Travel</t>
  </si>
  <si>
    <t>CSC Module E</t>
  </si>
  <si>
    <t>Human Resources-Money Purchase Plan</t>
  </si>
  <si>
    <t>Resp Care-Supplies</t>
  </si>
  <si>
    <t>Library-WMS Implementation</t>
  </si>
  <si>
    <t>Sheehy, Lovelace &amp; Mayfield, P.C.</t>
  </si>
  <si>
    <t>Firetrol Protection Systems Inc</t>
  </si>
  <si>
    <t>Department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</si>
</sst>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mmmm\-yy"/>
    <numFmt numFmtId="167" formatCode="_(* #,##0_);_(* \(#,##0\);_(* &quot;-&quot;??_);_(@_)"/>
    <numFmt numFmtId="168" formatCode="&quot;$&quot;#,##0.00"/>
    <numFmt numFmtId="169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65"/>
        <bgColor theme="0"/>
      </patternFill>
    </fill>
    <fill>
      <patternFill patternType="solid">
        <fgColor indexed="22"/>
        <bgColor theme="0"/>
      </patternFill>
    </fill>
    <fill>
      <patternFill patternType="solid">
        <fgColor theme="0" tint="-0.24994659260841701"/>
        <bgColor theme="0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2" fillId="3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12" fillId="4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6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7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8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10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8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11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3" fillId="12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13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13" fillId="1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13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4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5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6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7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8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3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4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4" fillId="3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15" fillId="20" borderId="1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16" fillId="21" borderId="2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1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21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7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7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37" fontId="0" fillId="0" borderId="0" xfId="0" applyNumberFormat="1" applyFill="1" applyBorder="1"/>
    <xf numFmtId="167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7" fontId="7" fillId="0" borderId="17" xfId="136" applyNumberFormat="1" applyBorder="1"/>
    <xf numFmtId="0" fontId="9" fillId="24" borderId="39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8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7" fontId="30" fillId="0" borderId="0" xfId="136" applyNumberFormat="1" applyFon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2" xfId="136" applyNumberFormat="1" applyBorder="1"/>
    <xf numFmtId="1" fontId="0" fillId="0" borderId="26" xfId="136" applyNumberFormat="1" applyFon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165" fontId="11" fillId="0" borderId="0" xfId="0" applyNumberFormat="1" applyFont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7" fontId="26" fillId="0" borderId="0" xfId="136" applyNumberFormat="1" applyFont="1"/>
    <xf numFmtId="167" fontId="0" fillId="0" borderId="0" xfId="136" applyNumberFormat="1" applyFont="1"/>
    <xf numFmtId="167" fontId="7" fillId="0" borderId="10" xfId="136" applyNumberFormat="1" applyBorder="1"/>
    <xf numFmtId="167" fontId="7" fillId="0" borderId="38" xfId="136" applyNumberFormat="1" applyBorder="1"/>
    <xf numFmtId="167" fontId="7" fillId="0" borderId="20" xfId="136" applyNumberFormat="1" applyBorder="1"/>
    <xf numFmtId="167" fontId="29" fillId="0" borderId="18" xfId="136" applyNumberFormat="1" applyFont="1" applyBorder="1"/>
    <xf numFmtId="167" fontId="7" fillId="0" borderId="16" xfId="136" applyNumberFormat="1" applyFont="1" applyBorder="1"/>
    <xf numFmtId="169" fontId="7" fillId="0" borderId="0" xfId="144" applyNumberFormat="1" applyFont="1"/>
    <xf numFmtId="169" fontId="7" fillId="0" borderId="38" xfId="144" applyNumberFormat="1" applyBorder="1"/>
    <xf numFmtId="169" fontId="7" fillId="0" borderId="20" xfId="144" applyNumberFormat="1" applyBorder="1"/>
    <xf numFmtId="169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9" fontId="7" fillId="0" borderId="12" xfId="144" applyNumberFormat="1" applyBorder="1"/>
    <xf numFmtId="167" fontId="7" fillId="0" borderId="22" xfId="136" applyNumberFormat="1" applyBorder="1"/>
    <xf numFmtId="167" fontId="7" fillId="0" borderId="12" xfId="136" applyNumberFormat="1" applyFont="1" applyBorder="1"/>
    <xf numFmtId="37" fontId="7" fillId="0" borderId="12" xfId="136" applyNumberFormat="1" applyBorder="1"/>
    <xf numFmtId="169" fontId="7" fillId="0" borderId="22" xfId="144" applyNumberForma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0" xfId="0" applyFont="1" applyFill="1" applyBorder="1"/>
    <xf numFmtId="14" fontId="11" fillId="0" borderId="48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Fill="1" applyBorder="1" applyAlignment="1">
      <alignment horizontal="center"/>
    </xf>
    <xf numFmtId="0" fontId="11" fillId="0" borderId="45" xfId="0" applyFont="1" applyFill="1" applyBorder="1"/>
    <xf numFmtId="0" fontId="11" fillId="0" borderId="61" xfId="0" applyFont="1" applyFill="1" applyBorder="1"/>
    <xf numFmtId="0" fontId="11" fillId="0" borderId="47" xfId="0" applyFont="1" applyFill="1" applyBorder="1"/>
    <xf numFmtId="0" fontId="11" fillId="0" borderId="46" xfId="0" applyFont="1" applyFill="1" applyBorder="1" applyAlignment="1">
      <alignment horizontal="center"/>
    </xf>
    <xf numFmtId="0" fontId="7" fillId="0" borderId="0" xfId="0" applyFont="1"/>
    <xf numFmtId="167" fontId="7" fillId="0" borderId="18" xfId="136" applyNumberFormat="1" applyFont="1" applyBorder="1"/>
    <xf numFmtId="169" fontId="7" fillId="0" borderId="17" xfId="144" applyNumberFormat="1" applyFont="1" applyBorder="1"/>
    <xf numFmtId="167" fontId="0" fillId="0" borderId="17" xfId="136" applyNumberFormat="1" applyFont="1" applyBorder="1"/>
    <xf numFmtId="167" fontId="7" fillId="0" borderId="18" xfId="136" applyNumberFormat="1" applyBorder="1"/>
    <xf numFmtId="167" fontId="7" fillId="0" borderId="17" xfId="136" applyNumberFormat="1" applyFont="1" applyBorder="1"/>
    <xf numFmtId="167" fontId="7" fillId="0" borderId="0" xfId="136" applyNumberFormat="1"/>
    <xf numFmtId="167" fontId="0" fillId="0" borderId="0" xfId="136" applyNumberFormat="1" applyFont="1"/>
    <xf numFmtId="169" fontId="7" fillId="0" borderId="0" xfId="144" applyNumberFormat="1" applyFont="1"/>
    <xf numFmtId="167" fontId="7" fillId="0" borderId="0" xfId="136" applyNumberForma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7" xfId="136" applyNumberForma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0" xfId="0" applyFont="1" applyBorder="1" applyAlignme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66" fontId="9" fillId="0" borderId="0" xfId="0" quotePrefix="1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37" xfId="0" applyNumberFormat="1" applyFont="1" applyBorder="1" applyAlignment="1">
      <alignment horizontal="center"/>
    </xf>
    <xf numFmtId="0" fontId="31" fillId="0" borderId="16" xfId="0" applyNumberFormat="1" applyFont="1" applyBorder="1" applyAlignment="1">
      <alignment horizontal="center"/>
    </xf>
    <xf numFmtId="0" fontId="31" fillId="0" borderId="31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32" fillId="57" borderId="44" xfId="0" applyFont="1" applyFill="1" applyBorder="1"/>
    <xf numFmtId="17" fontId="8" fillId="57" borderId="49" xfId="0" applyNumberFormat="1" applyFont="1" applyFill="1" applyBorder="1" applyAlignment="1">
      <alignment horizontal="center"/>
    </xf>
    <xf numFmtId="17" fontId="8" fillId="57" borderId="50" xfId="0" applyNumberFormat="1" applyFont="1" applyFill="1" applyBorder="1" applyAlignment="1">
      <alignment horizontal="center"/>
    </xf>
    <xf numFmtId="17" fontId="8" fillId="57" borderId="51" xfId="0" applyNumberFormat="1" applyFont="1" applyFill="1" applyBorder="1" applyAlignment="1">
      <alignment horizontal="center"/>
    </xf>
    <xf numFmtId="17" fontId="8" fillId="57" borderId="49" xfId="0" quotePrefix="1" applyNumberFormat="1" applyFont="1" applyFill="1" applyBorder="1" applyAlignment="1">
      <alignment horizontal="center"/>
    </xf>
    <xf numFmtId="17" fontId="8" fillId="57" borderId="50" xfId="0" quotePrefix="1" applyNumberFormat="1" applyFont="1" applyFill="1" applyBorder="1" applyAlignment="1">
      <alignment horizontal="center"/>
    </xf>
    <xf numFmtId="17" fontId="8" fillId="57" borderId="51" xfId="0" quotePrefix="1" applyNumberFormat="1" applyFont="1" applyFill="1" applyBorder="1" applyAlignment="1">
      <alignment horizontal="center"/>
    </xf>
    <xf numFmtId="0" fontId="32" fillId="57" borderId="12" xfId="0" applyFont="1" applyFill="1" applyBorder="1"/>
    <xf numFmtId="0" fontId="8" fillId="57" borderId="8" xfId="0" applyFont="1" applyFill="1" applyBorder="1" applyAlignment="1">
      <alignment horizontal="center"/>
    </xf>
    <xf numFmtId="0" fontId="8" fillId="58" borderId="8" xfId="0" applyFont="1" applyFill="1" applyBorder="1" applyAlignment="1">
      <alignment horizontal="center"/>
    </xf>
    <xf numFmtId="0" fontId="32" fillId="57" borderId="10" xfId="0" applyFont="1" applyFill="1" applyBorder="1"/>
    <xf numFmtId="0" fontId="8" fillId="57" borderId="10" xfId="0" applyFont="1" applyFill="1" applyBorder="1" applyAlignment="1">
      <alignment horizontal="center"/>
    </xf>
    <xf numFmtId="0" fontId="8" fillId="58" borderId="10" xfId="0" applyFont="1" applyFill="1" applyBorder="1" applyAlignment="1">
      <alignment horizontal="center"/>
    </xf>
    <xf numFmtId="0" fontId="33" fillId="57" borderId="12" xfId="0" applyFont="1" applyFill="1" applyBorder="1"/>
    <xf numFmtId="0" fontId="26" fillId="57" borderId="12" xfId="0" applyFont="1" applyFill="1" applyBorder="1"/>
    <xf numFmtId="165" fontId="26" fillId="57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58" borderId="12" xfId="0" applyFont="1" applyFill="1" applyBorder="1"/>
    <xf numFmtId="0" fontId="7" fillId="57" borderId="12" xfId="0" applyFont="1" applyFill="1" applyBorder="1"/>
    <xf numFmtId="165" fontId="26" fillId="57" borderId="12" xfId="149" applyFont="1" applyFill="1" applyBorder="1"/>
    <xf numFmtId="165" fontId="26" fillId="59" borderId="12" xfId="149" applyFont="1" applyFill="1" applyBorder="1"/>
    <xf numFmtId="165" fontId="7" fillId="57" borderId="12" xfId="149" applyFont="1" applyFill="1" applyBorder="1"/>
    <xf numFmtId="165" fontId="26" fillId="58" borderId="12" xfId="149" applyFont="1" applyFill="1" applyBorder="1"/>
    <xf numFmtId="37" fontId="26" fillId="57" borderId="12" xfId="143" applyNumberFormat="1" applyFont="1" applyFill="1" applyBorder="1"/>
    <xf numFmtId="37" fontId="26" fillId="59" borderId="12" xfId="0" applyNumberFormat="1" applyFont="1" applyFill="1" applyBorder="1"/>
    <xf numFmtId="37" fontId="26" fillId="57" borderId="12" xfId="0" applyNumberFormat="1" applyFont="1" applyFill="1" applyBorder="1"/>
    <xf numFmtId="37" fontId="26" fillId="58" borderId="12" xfId="136" applyNumberFormat="1" applyFont="1" applyFill="1" applyBorder="1"/>
    <xf numFmtId="0" fontId="33" fillId="57" borderId="44" xfId="0" applyFont="1" applyFill="1" applyBorder="1"/>
    <xf numFmtId="37" fontId="9" fillId="57" borderId="44" xfId="143" applyNumberFormat="1" applyFont="1" applyFill="1" applyBorder="1"/>
    <xf numFmtId="37" fontId="9" fillId="58" borderId="44" xfId="143" applyNumberFormat="1" applyFont="1" applyFill="1" applyBorder="1"/>
    <xf numFmtId="37" fontId="9" fillId="58" borderId="44" xfId="136" applyNumberFormat="1" applyFont="1" applyFill="1" applyBorder="1"/>
    <xf numFmtId="37" fontId="26" fillId="57" borderId="44" xfId="143" applyNumberFormat="1" applyFont="1" applyFill="1" applyBorder="1"/>
    <xf numFmtId="37" fontId="26" fillId="58" borderId="44" xfId="143" applyNumberFormat="1" applyFont="1" applyFill="1" applyBorder="1"/>
    <xf numFmtId="37" fontId="26" fillId="58" borderId="12" xfId="143" applyNumberFormat="1" applyFont="1" applyFill="1" applyBorder="1"/>
    <xf numFmtId="0" fontId="7" fillId="57" borderId="10" xfId="0" applyFont="1" applyFill="1" applyBorder="1"/>
    <xf numFmtId="37" fontId="26" fillId="57" borderId="10" xfId="143" applyNumberFormat="1" applyFont="1" applyFill="1" applyBorder="1"/>
    <xf numFmtId="37" fontId="26" fillId="58" borderId="10" xfId="143" applyNumberFormat="1" applyFont="1" applyFill="1" applyBorder="1"/>
    <xf numFmtId="0" fontId="33" fillId="57" borderId="10" xfId="0" applyFont="1" applyFill="1" applyBorder="1"/>
    <xf numFmtId="37" fontId="9" fillId="57" borderId="10" xfId="0" applyNumberFormat="1" applyFont="1" applyFill="1" applyBorder="1"/>
    <xf numFmtId="37" fontId="9" fillId="57" borderId="10" xfId="143" applyNumberFormat="1" applyFont="1" applyFill="1" applyBorder="1"/>
    <xf numFmtId="37" fontId="9" fillId="58" borderId="10" xfId="143" applyNumberFormat="1" applyFont="1" applyFill="1" applyBorder="1"/>
    <xf numFmtId="0" fontId="8" fillId="57" borderId="10" xfId="0" applyFont="1" applyFill="1" applyBorder="1"/>
    <xf numFmtId="165" fontId="33" fillId="57" borderId="10" xfId="144" applyNumberFormat="1" applyFont="1" applyFill="1" applyBorder="1" applyAlignment="1">
      <alignment horizontal="right"/>
    </xf>
    <xf numFmtId="165" fontId="33" fillId="58" borderId="10" xfId="144" applyNumberFormat="1" applyFont="1" applyFill="1" applyBorder="1"/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4"/>
  <sheetViews>
    <sheetView topLeftCell="A16" zoomScaleNormal="100" workbookViewId="0">
      <selection activeCell="B40" sqref="B40:E40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15" customHeight="1" x14ac:dyDescent="0.2">
      <c r="A1" t="s">
        <v>36</v>
      </c>
    </row>
    <row r="2" spans="1:7" ht="15" customHeight="1" x14ac:dyDescent="0.2"/>
    <row r="3" spans="1:7" ht="15" customHeight="1" x14ac:dyDescent="0.2"/>
    <row r="4" spans="1:7" ht="15" customHeight="1" x14ac:dyDescent="0.25">
      <c r="A4" s="165" t="s">
        <v>0</v>
      </c>
      <c r="B4" s="165"/>
      <c r="C4" s="165"/>
      <c r="D4" s="165"/>
      <c r="E4" s="165"/>
    </row>
    <row r="5" spans="1:7" ht="15" customHeight="1" x14ac:dyDescent="0.25">
      <c r="A5" s="165" t="s">
        <v>1</v>
      </c>
      <c r="B5" s="165"/>
      <c r="C5" s="165"/>
      <c r="D5" s="165"/>
      <c r="E5" s="165"/>
    </row>
    <row r="6" spans="1:7" ht="15" customHeight="1" x14ac:dyDescent="0.25">
      <c r="A6" s="166">
        <v>44773</v>
      </c>
      <c r="B6" s="166"/>
      <c r="C6" s="166"/>
      <c r="D6" s="166"/>
      <c r="E6" s="166"/>
    </row>
    <row r="7" spans="1:7" ht="15" customHeight="1" x14ac:dyDescent="0.2">
      <c r="A7" s="1" t="s">
        <v>36</v>
      </c>
      <c r="B7" s="1"/>
      <c r="C7" s="1"/>
      <c r="D7" s="1"/>
      <c r="E7" s="1"/>
    </row>
    <row r="8" spans="1:7" ht="15" customHeight="1" x14ac:dyDescent="0.2">
      <c r="A8" s="1"/>
      <c r="B8" s="2" t="s">
        <v>259</v>
      </c>
      <c r="C8" s="2" t="s">
        <v>202</v>
      </c>
      <c r="D8" s="3" t="s">
        <v>259</v>
      </c>
      <c r="E8" s="4" t="s">
        <v>2</v>
      </c>
    </row>
    <row r="9" spans="1:7" ht="15" customHeight="1" x14ac:dyDescent="0.2">
      <c r="A9" s="1"/>
      <c r="B9" s="5">
        <v>2021</v>
      </c>
      <c r="C9" s="5">
        <v>2022</v>
      </c>
      <c r="D9" s="5">
        <v>2022</v>
      </c>
      <c r="E9" s="6" t="s">
        <v>260</v>
      </c>
    </row>
    <row r="10" spans="1:7" ht="15" customHeight="1" x14ac:dyDescent="0.2">
      <c r="A10" s="33" t="s">
        <v>3</v>
      </c>
      <c r="B10" s="16"/>
      <c r="C10" s="16"/>
      <c r="D10" s="1"/>
      <c r="E10" s="123"/>
    </row>
    <row r="11" spans="1:7" ht="15" customHeight="1" x14ac:dyDescent="0.2">
      <c r="A11" s="34"/>
      <c r="B11" s="16"/>
      <c r="C11" s="16"/>
      <c r="D11" s="1"/>
      <c r="E11" s="7"/>
    </row>
    <row r="12" spans="1:7" ht="15" customHeight="1" x14ac:dyDescent="0.2">
      <c r="A12" s="34" t="s">
        <v>87</v>
      </c>
      <c r="B12" s="150">
        <v>21075467</v>
      </c>
      <c r="C12" s="144">
        <v>27668627</v>
      </c>
      <c r="D12" s="118">
        <v>26363518</v>
      </c>
      <c r="E12" s="124">
        <f>D12-C12</f>
        <v>-1305109</v>
      </c>
      <c r="F12" s="17"/>
      <c r="G12" s="121"/>
    </row>
    <row r="13" spans="1:7" ht="15" customHeight="1" x14ac:dyDescent="0.2">
      <c r="A13" s="34" t="s">
        <v>86</v>
      </c>
      <c r="B13" s="149">
        <v>9669471</v>
      </c>
      <c r="C13" s="145">
        <v>8454879</v>
      </c>
      <c r="D13" s="112">
        <v>9294264</v>
      </c>
      <c r="E13" s="98">
        <f t="shared" ref="E13:E17" si="0">D13-C13</f>
        <v>839385</v>
      </c>
      <c r="F13" s="19"/>
      <c r="G13" s="121"/>
    </row>
    <row r="14" spans="1:7" ht="15" customHeight="1" x14ac:dyDescent="0.2">
      <c r="A14" s="34" t="s">
        <v>4</v>
      </c>
      <c r="B14" s="148">
        <v>6487</v>
      </c>
      <c r="C14" s="79">
        <v>17282</v>
      </c>
      <c r="D14" s="42">
        <v>11728</v>
      </c>
      <c r="E14" s="98">
        <f t="shared" si="0"/>
        <v>-5554</v>
      </c>
      <c r="F14" s="19"/>
    </row>
    <row r="15" spans="1:7" ht="15" customHeight="1" x14ac:dyDescent="0.2">
      <c r="A15" s="34" t="s">
        <v>5</v>
      </c>
      <c r="B15" s="148">
        <v>643862</v>
      </c>
      <c r="C15" s="79">
        <v>376679</v>
      </c>
      <c r="D15" s="42">
        <v>542246</v>
      </c>
      <c r="E15" s="98">
        <f t="shared" si="0"/>
        <v>165567</v>
      </c>
      <c r="F15" s="19"/>
      <c r="G15" s="142"/>
    </row>
    <row r="16" spans="1:7" ht="15" customHeight="1" x14ac:dyDescent="0.2">
      <c r="A16" s="86" t="s">
        <v>54</v>
      </c>
      <c r="B16" s="151">
        <v>7575840</v>
      </c>
      <c r="C16" s="79">
        <v>6257130</v>
      </c>
      <c r="D16" s="42">
        <v>6257130</v>
      </c>
      <c r="E16" s="98">
        <f t="shared" si="0"/>
        <v>0</v>
      </c>
      <c r="F16" s="102"/>
      <c r="G16" s="47"/>
    </row>
    <row r="17" spans="1:7" ht="15" customHeight="1" x14ac:dyDescent="0.2">
      <c r="A17" s="86" t="s">
        <v>57</v>
      </c>
      <c r="B17" s="153">
        <v>14608218</v>
      </c>
      <c r="C17" s="146">
        <v>12293477</v>
      </c>
      <c r="D17" s="97">
        <v>12293477</v>
      </c>
      <c r="E17" s="113">
        <f t="shared" si="0"/>
        <v>0</v>
      </c>
      <c r="G17" s="47"/>
    </row>
    <row r="18" spans="1:7" ht="15" customHeight="1" x14ac:dyDescent="0.2">
      <c r="A18" s="34"/>
      <c r="B18" s="79"/>
      <c r="C18" s="79"/>
      <c r="D18" s="42"/>
      <c r="E18" s="98"/>
    </row>
    <row r="19" spans="1:7" ht="15" customHeight="1" thickBot="1" x14ac:dyDescent="0.25">
      <c r="A19" s="34" t="s">
        <v>6</v>
      </c>
      <c r="B19" s="114">
        <f>SUM(B12:B17)</f>
        <v>53579345</v>
      </c>
      <c r="C19" s="114">
        <f>SUM(C12:C17)</f>
        <v>55068074</v>
      </c>
      <c r="D19" s="115">
        <f>SUM(D12:D17)</f>
        <v>54762363</v>
      </c>
      <c r="E19" s="125">
        <f>SUM(E12:E16)</f>
        <v>-305711</v>
      </c>
      <c r="F19" s="19"/>
    </row>
    <row r="20" spans="1:7" ht="15" customHeight="1" thickTop="1" x14ac:dyDescent="0.2">
      <c r="A20" s="34"/>
      <c r="B20" s="79"/>
      <c r="C20" s="79"/>
      <c r="D20" s="42"/>
      <c r="E20" s="98"/>
    </row>
    <row r="21" spans="1:7" ht="15" customHeight="1" x14ac:dyDescent="0.2">
      <c r="A21" s="35" t="s">
        <v>7</v>
      </c>
      <c r="B21" s="79"/>
      <c r="C21" s="79"/>
      <c r="D21" s="42"/>
      <c r="E21" s="126"/>
      <c r="F21" s="46"/>
    </row>
    <row r="22" spans="1:7" ht="15" customHeight="1" x14ac:dyDescent="0.2">
      <c r="A22" s="34"/>
      <c r="B22" s="96"/>
      <c r="C22" s="79"/>
      <c r="D22" s="42"/>
      <c r="E22" s="98"/>
    </row>
    <row r="23" spans="1:7" ht="15" customHeight="1" x14ac:dyDescent="0.2">
      <c r="A23" s="130" t="s">
        <v>89</v>
      </c>
      <c r="B23" s="42">
        <v>1599783</v>
      </c>
      <c r="C23" s="79">
        <v>1972807</v>
      </c>
      <c r="D23" s="42">
        <v>2538116</v>
      </c>
      <c r="E23" s="98">
        <f>D23-C23</f>
        <v>565309</v>
      </c>
      <c r="F23" s="47"/>
    </row>
    <row r="24" spans="1:7" ht="15" customHeight="1" x14ac:dyDescent="0.2">
      <c r="A24" s="86" t="s">
        <v>58</v>
      </c>
      <c r="B24" s="95">
        <v>16048584</v>
      </c>
      <c r="C24" s="147">
        <v>16261639</v>
      </c>
      <c r="D24" s="95">
        <v>16261639</v>
      </c>
      <c r="E24" s="98">
        <f t="shared" ref="E24:E29" si="1">D24-C24</f>
        <v>0</v>
      </c>
      <c r="F24" s="47"/>
    </row>
    <row r="25" spans="1:7" ht="15" customHeight="1" x14ac:dyDescent="0.2">
      <c r="A25" s="86" t="s">
        <v>59</v>
      </c>
      <c r="B25" s="95">
        <v>48545614</v>
      </c>
      <c r="C25" s="147">
        <v>47067445</v>
      </c>
      <c r="D25" s="95">
        <v>47067445</v>
      </c>
      <c r="E25" s="98">
        <f t="shared" si="1"/>
        <v>0</v>
      </c>
      <c r="F25" s="47"/>
    </row>
    <row r="26" spans="1:7" ht="15" customHeight="1" x14ac:dyDescent="0.2">
      <c r="A26" s="130" t="s">
        <v>90</v>
      </c>
      <c r="B26" s="95">
        <v>1046563</v>
      </c>
      <c r="C26" s="147">
        <v>1077080</v>
      </c>
      <c r="D26" s="95">
        <v>1077084</v>
      </c>
      <c r="E26" s="98">
        <f t="shared" si="1"/>
        <v>4</v>
      </c>
      <c r="F26" s="47"/>
    </row>
    <row r="27" spans="1:7" ht="15" customHeight="1" x14ac:dyDescent="0.2">
      <c r="A27" s="86" t="s">
        <v>8</v>
      </c>
      <c r="B27" s="95">
        <v>6342021</v>
      </c>
      <c r="C27" s="147">
        <v>4050834</v>
      </c>
      <c r="D27" s="95">
        <v>6202156</v>
      </c>
      <c r="E27" s="98">
        <f t="shared" si="1"/>
        <v>2151322</v>
      </c>
      <c r="F27" s="47"/>
    </row>
    <row r="28" spans="1:7" ht="15" customHeight="1" x14ac:dyDescent="0.2">
      <c r="A28" s="34" t="s">
        <v>55</v>
      </c>
      <c r="B28" s="152">
        <v>3083506</v>
      </c>
      <c r="C28" s="79">
        <v>2495531</v>
      </c>
      <c r="D28" s="96">
        <v>2495531</v>
      </c>
      <c r="E28" s="98">
        <f t="shared" si="1"/>
        <v>0</v>
      </c>
      <c r="F28" s="47"/>
    </row>
    <row r="29" spans="1:7" ht="15" customHeight="1" x14ac:dyDescent="0.2">
      <c r="A29" s="34" t="s">
        <v>60</v>
      </c>
      <c r="B29" s="153">
        <v>12111303</v>
      </c>
      <c r="C29" s="146">
        <v>11981926</v>
      </c>
      <c r="D29" s="97">
        <v>11981926</v>
      </c>
      <c r="E29" s="113">
        <f t="shared" si="1"/>
        <v>0</v>
      </c>
      <c r="F29" s="47"/>
    </row>
    <row r="30" spans="1:7" ht="15" customHeight="1" x14ac:dyDescent="0.2">
      <c r="A30" s="34"/>
      <c r="B30" s="79"/>
      <c r="C30" s="79"/>
      <c r="D30" s="42"/>
      <c r="E30" s="98"/>
    </row>
    <row r="31" spans="1:7" ht="15" customHeight="1" x14ac:dyDescent="0.2">
      <c r="A31" s="34" t="s">
        <v>9</v>
      </c>
      <c r="B31" s="79">
        <f>SUM(B23:B29)</f>
        <v>88777374</v>
      </c>
      <c r="C31" s="79">
        <f>SUM(C23:C29)</f>
        <v>84907262</v>
      </c>
      <c r="D31" s="96">
        <f>SUM(D23:D29)</f>
        <v>87623897</v>
      </c>
      <c r="E31" s="98">
        <f>SUM(E23:E29)</f>
        <v>2716635</v>
      </c>
      <c r="F31" s="19"/>
    </row>
    <row r="32" spans="1:7" ht="15" customHeight="1" x14ac:dyDescent="0.2">
      <c r="A32" s="34"/>
      <c r="B32" s="79"/>
      <c r="C32" s="79"/>
      <c r="D32" s="42"/>
      <c r="E32" s="98"/>
      <c r="F32" s="19"/>
    </row>
    <row r="33" spans="1:8" ht="15" customHeight="1" x14ac:dyDescent="0.2">
      <c r="A33" s="130" t="s">
        <v>10</v>
      </c>
      <c r="B33" s="154">
        <v>12794067</v>
      </c>
      <c r="C33" s="79">
        <v>14808744</v>
      </c>
      <c r="D33" s="42">
        <v>14808744</v>
      </c>
      <c r="E33" s="98">
        <f>D33-C33</f>
        <v>0</v>
      </c>
      <c r="F33" s="19"/>
      <c r="G33" s="47"/>
      <c r="H33" s="47"/>
    </row>
    <row r="34" spans="1:8" ht="15" customHeight="1" x14ac:dyDescent="0.2">
      <c r="A34" s="86" t="s">
        <v>61</v>
      </c>
      <c r="B34" s="111">
        <v>-11556250</v>
      </c>
      <c r="C34" s="147">
        <v>-12500040</v>
      </c>
      <c r="D34" s="54">
        <v>-12500040</v>
      </c>
      <c r="E34" s="98">
        <f t="shared" ref="E34:E36" si="2">D34-C34</f>
        <v>0</v>
      </c>
      <c r="F34" s="19"/>
    </row>
    <row r="35" spans="1:8" ht="15" customHeight="1" x14ac:dyDescent="0.2">
      <c r="A35" s="86" t="s">
        <v>62</v>
      </c>
      <c r="B35" s="111">
        <v>-46048699</v>
      </c>
      <c r="C35" s="147">
        <v>-46755894</v>
      </c>
      <c r="D35" s="54">
        <v>-46755894</v>
      </c>
      <c r="E35" s="98">
        <f t="shared" si="2"/>
        <v>0</v>
      </c>
      <c r="F35" s="19"/>
    </row>
    <row r="36" spans="1:8" ht="15" customHeight="1" x14ac:dyDescent="0.2">
      <c r="A36" s="34" t="s">
        <v>11</v>
      </c>
      <c r="B36" s="116">
        <v>9612853</v>
      </c>
      <c r="C36" s="143">
        <v>14608002</v>
      </c>
      <c r="D36" s="117">
        <f>'Inc. &amp; Exp.'!F54</f>
        <v>11585656</v>
      </c>
      <c r="E36" s="113">
        <f t="shared" si="2"/>
        <v>-3022346</v>
      </c>
    </row>
    <row r="37" spans="1:8" ht="15" customHeight="1" x14ac:dyDescent="0.2">
      <c r="A37" s="34"/>
      <c r="B37" s="79"/>
      <c r="C37" s="79"/>
      <c r="D37" s="42"/>
      <c r="E37" s="98"/>
    </row>
    <row r="38" spans="1:8" ht="15" customHeight="1" x14ac:dyDescent="0.2">
      <c r="A38" s="34" t="s">
        <v>12</v>
      </c>
      <c r="B38" s="79">
        <f>SUM(B33:B36)</f>
        <v>-35198029</v>
      </c>
      <c r="C38" s="79">
        <f>SUM(C33:C36)</f>
        <v>-29839188</v>
      </c>
      <c r="D38" s="96">
        <f>SUM(D33:D36)</f>
        <v>-32861534</v>
      </c>
      <c r="E38" s="98">
        <f>SUM(E33:E36)</f>
        <v>-3022346</v>
      </c>
      <c r="F38" s="19"/>
    </row>
    <row r="39" spans="1:8" ht="15" customHeight="1" x14ac:dyDescent="0.2">
      <c r="A39" s="34"/>
      <c r="B39" s="78"/>
      <c r="C39" s="78"/>
      <c r="D39" s="41"/>
      <c r="E39" s="127"/>
      <c r="F39" s="19"/>
    </row>
    <row r="40" spans="1:8" ht="15" customHeight="1" thickBot="1" x14ac:dyDescent="0.25">
      <c r="A40" s="36" t="s">
        <v>42</v>
      </c>
      <c r="B40" s="119">
        <f>B38+B31</f>
        <v>53579345</v>
      </c>
      <c r="C40" s="119">
        <f>C38+C31</f>
        <v>55068074</v>
      </c>
      <c r="D40" s="120">
        <f>D38+D31</f>
        <v>54762363</v>
      </c>
      <c r="E40" s="128">
        <f>E38+E31</f>
        <v>-305711</v>
      </c>
    </row>
    <row r="41" spans="1:8" ht="15" customHeight="1" thickTop="1" x14ac:dyDescent="0.2">
      <c r="A41" s="1"/>
      <c r="B41" s="1"/>
      <c r="C41" s="1"/>
      <c r="D41" s="1"/>
      <c r="E41" s="1"/>
    </row>
    <row r="42" spans="1:8" x14ac:dyDescent="0.2">
      <c r="B42" s="47"/>
    </row>
    <row r="43" spans="1:8" x14ac:dyDescent="0.2">
      <c r="B43" s="47"/>
      <c r="D43" s="47"/>
      <c r="E43" s="19"/>
    </row>
    <row r="44" spans="1:8" x14ac:dyDescent="0.2">
      <c r="B44" s="47"/>
      <c r="D44" s="47"/>
    </row>
  </sheetData>
  <mergeCells count="3">
    <mergeCell ref="A4:E4"/>
    <mergeCell ref="A5:E5"/>
    <mergeCell ref="A6:E6"/>
  </mergeCells>
  <phoneticPr fontId="0" type="noConversion"/>
  <printOptions horizontalCentered="1" verticalCentered="1"/>
  <pageMargins left="0.75" right="0.75" top="1" bottom="1" header="0.5" footer="0.5"/>
  <pageSetup scale="77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64"/>
  <sheetViews>
    <sheetView topLeftCell="A19" zoomScaleNormal="100" workbookViewId="0">
      <selection activeCell="D54" sqref="D54:I54"/>
    </sheetView>
  </sheetViews>
  <sheetFormatPr defaultRowHeight="12.75" x14ac:dyDescent="0.2"/>
  <cols>
    <col min="1" max="1" width="40.42578125" customWidth="1"/>
    <col min="2" max="2" width="18.85546875" customWidth="1"/>
    <col min="3" max="3" width="16.85546875" customWidth="1"/>
    <col min="4" max="4" width="16" customWidth="1"/>
    <col min="5" max="5" width="14.85546875" customWidth="1"/>
    <col min="6" max="6" width="15.7109375" customWidth="1"/>
    <col min="7" max="7" width="15.28515625" customWidth="1"/>
    <col min="8" max="8" width="17" customWidth="1"/>
    <col min="9" max="9" width="15.140625" customWidth="1"/>
    <col min="10" max="10" width="16" bestFit="1" customWidth="1"/>
    <col min="11" max="11" width="14" bestFit="1" customWidth="1"/>
  </cols>
  <sheetData>
    <row r="1" spans="1:30" x14ac:dyDescent="0.2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25"/>
    </row>
    <row r="2" spans="1:30" x14ac:dyDescent="0.2">
      <c r="A2" s="168" t="s">
        <v>13</v>
      </c>
      <c r="B2" s="168"/>
      <c r="C2" s="168"/>
      <c r="D2" s="168"/>
      <c r="E2" s="168"/>
      <c r="F2" s="168"/>
      <c r="G2" s="168"/>
      <c r="H2" s="168"/>
      <c r="I2" s="168"/>
      <c r="J2" s="25"/>
    </row>
    <row r="3" spans="1:30" x14ac:dyDescent="0.2">
      <c r="A3" s="169" t="s">
        <v>261</v>
      </c>
      <c r="B3" s="169"/>
      <c r="C3" s="169"/>
      <c r="D3" s="169"/>
      <c r="E3" s="169"/>
      <c r="F3" s="169"/>
      <c r="G3" s="169"/>
      <c r="H3" s="169"/>
      <c r="I3" s="169"/>
      <c r="J3" s="25"/>
    </row>
    <row r="4" spans="1:30" x14ac:dyDescent="0.2">
      <c r="A4" s="168" t="s">
        <v>266</v>
      </c>
      <c r="B4" s="168"/>
      <c r="C4" s="168"/>
      <c r="D4" s="168"/>
      <c r="E4" s="168"/>
      <c r="F4" s="168"/>
      <c r="G4" s="168"/>
      <c r="H4" s="168"/>
      <c r="I4" s="168"/>
      <c r="J4" s="25"/>
    </row>
    <row r="5" spans="1:30" x14ac:dyDescent="0.2">
      <c r="A5" s="69"/>
      <c r="B5" s="25"/>
      <c r="C5" s="37"/>
      <c r="D5" s="25"/>
      <c r="E5" s="25"/>
      <c r="F5" s="25"/>
      <c r="G5" s="25"/>
      <c r="H5" s="25"/>
      <c r="I5" s="25"/>
    </row>
    <row r="6" spans="1:30" x14ac:dyDescent="0.2">
      <c r="A6" s="16"/>
      <c r="B6" s="155" t="s">
        <v>82</v>
      </c>
      <c r="C6" s="155" t="s">
        <v>127</v>
      </c>
      <c r="D6" s="8" t="s">
        <v>14</v>
      </c>
      <c r="E6" s="9" t="s">
        <v>15</v>
      </c>
      <c r="F6" s="9" t="s">
        <v>14</v>
      </c>
      <c r="G6" s="9" t="s">
        <v>15</v>
      </c>
      <c r="H6" s="10" t="s">
        <v>2</v>
      </c>
      <c r="I6" s="3" t="s">
        <v>2</v>
      </c>
    </row>
    <row r="7" spans="1:30" x14ac:dyDescent="0.2">
      <c r="A7" s="22"/>
      <c r="B7" s="55" t="s">
        <v>88</v>
      </c>
      <c r="C7" s="55" t="s">
        <v>88</v>
      </c>
      <c r="D7" s="80" t="s">
        <v>262</v>
      </c>
      <c r="E7" s="11" t="s">
        <v>16</v>
      </c>
      <c r="F7" s="11" t="s">
        <v>263</v>
      </c>
      <c r="G7" s="11" t="s">
        <v>16</v>
      </c>
      <c r="H7" s="81" t="s">
        <v>264</v>
      </c>
      <c r="I7" s="5" t="s">
        <v>265</v>
      </c>
    </row>
    <row r="8" spans="1:30" x14ac:dyDescent="0.2">
      <c r="A8" s="72" t="s">
        <v>17</v>
      </c>
      <c r="B8" s="71"/>
      <c r="C8" s="56"/>
      <c r="D8" s="62"/>
      <c r="E8" s="14"/>
      <c r="F8" s="12"/>
      <c r="G8" s="12"/>
      <c r="H8" s="15"/>
      <c r="I8" s="39"/>
    </row>
    <row r="9" spans="1:30" x14ac:dyDescent="0.2">
      <c r="A9" s="85" t="s">
        <v>53</v>
      </c>
      <c r="B9" s="57">
        <v>12503711</v>
      </c>
      <c r="C9" s="57">
        <v>11913319</v>
      </c>
      <c r="D9" s="19">
        <v>11316162</v>
      </c>
      <c r="E9" s="27">
        <f>D9/B9</f>
        <v>0.90502427639282446</v>
      </c>
      <c r="F9" s="19">
        <v>10781555</v>
      </c>
      <c r="G9" s="27">
        <f>F9/C9</f>
        <v>0.9050001095412622</v>
      </c>
      <c r="H9" s="18">
        <f>F9-D9</f>
        <v>-534607</v>
      </c>
      <c r="I9" s="48">
        <f>F9-C9</f>
        <v>-1131764</v>
      </c>
    </row>
    <row r="10" spans="1:30" x14ac:dyDescent="0.2">
      <c r="A10" s="85" t="s">
        <v>56</v>
      </c>
      <c r="B10" s="99">
        <v>0</v>
      </c>
      <c r="C10" s="100">
        <v>0</v>
      </c>
      <c r="D10" s="19">
        <v>19403</v>
      </c>
      <c r="E10" s="27">
        <v>0</v>
      </c>
      <c r="F10" s="19">
        <v>0</v>
      </c>
      <c r="G10" s="27">
        <v>0</v>
      </c>
      <c r="H10" s="18">
        <f>F10-D10</f>
        <v>-19403</v>
      </c>
      <c r="I10" s="48">
        <f>F10-C10</f>
        <v>0</v>
      </c>
    </row>
    <row r="11" spans="1:30" x14ac:dyDescent="0.2">
      <c r="A11" s="85"/>
      <c r="B11" s="58"/>
      <c r="C11" s="58"/>
      <c r="D11" s="19"/>
      <c r="E11" s="84"/>
      <c r="F11" s="19"/>
      <c r="G11" s="27"/>
      <c r="H11" s="18"/>
      <c r="I11" s="48"/>
    </row>
    <row r="12" spans="1:30" x14ac:dyDescent="0.2">
      <c r="A12" s="70" t="s">
        <v>18</v>
      </c>
      <c r="B12" s="58">
        <v>15470402</v>
      </c>
      <c r="C12" s="58">
        <v>14828843</v>
      </c>
      <c r="D12" s="19">
        <v>15546715</v>
      </c>
      <c r="E12" s="27">
        <f t="shared" ref="E12:E21" si="0">D12/B12</f>
        <v>1.0049328388493073</v>
      </c>
      <c r="F12" s="19">
        <v>14911230</v>
      </c>
      <c r="G12" s="27">
        <f t="shared" ref="G12:G21" si="1">F12/C12</f>
        <v>1.0055558616407227</v>
      </c>
      <c r="H12" s="20">
        <f t="shared" ref="H12:H21" si="2">F12-D12</f>
        <v>-635485</v>
      </c>
      <c r="I12" s="48">
        <f t="shared" ref="I12:I21" si="3">F12-C12</f>
        <v>82387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pans="1:30" x14ac:dyDescent="0.2">
      <c r="A13" s="70" t="s">
        <v>19</v>
      </c>
      <c r="B13" s="58">
        <v>3969550</v>
      </c>
      <c r="C13" s="58">
        <v>3403000</v>
      </c>
      <c r="D13" s="53">
        <v>3362326</v>
      </c>
      <c r="E13" s="27">
        <f t="shared" si="0"/>
        <v>0.84702951216132816</v>
      </c>
      <c r="F13" s="53">
        <v>3583099</v>
      </c>
      <c r="G13" s="27">
        <f t="shared" si="1"/>
        <v>1.0529235968263297</v>
      </c>
      <c r="H13" s="20">
        <f t="shared" si="2"/>
        <v>220773</v>
      </c>
      <c r="I13" s="48">
        <f t="shared" si="3"/>
        <v>180099</v>
      </c>
    </row>
    <row r="14" spans="1:30" x14ac:dyDescent="0.2">
      <c r="A14" s="70" t="s">
        <v>47</v>
      </c>
      <c r="B14" s="58">
        <v>28000</v>
      </c>
      <c r="C14" s="58">
        <v>28000</v>
      </c>
      <c r="D14" s="19">
        <v>15504</v>
      </c>
      <c r="E14" s="27">
        <f t="shared" si="0"/>
        <v>0.55371428571428571</v>
      </c>
      <c r="F14" s="19">
        <v>18836</v>
      </c>
      <c r="G14" s="27">
        <f t="shared" si="1"/>
        <v>0.67271428571428571</v>
      </c>
      <c r="H14" s="20">
        <f t="shared" si="2"/>
        <v>3332</v>
      </c>
      <c r="I14" s="48">
        <f t="shared" si="3"/>
        <v>-9164</v>
      </c>
    </row>
    <row r="15" spans="1:30" x14ac:dyDescent="0.2">
      <c r="A15" s="70" t="s">
        <v>20</v>
      </c>
      <c r="B15" s="58">
        <v>155000</v>
      </c>
      <c r="C15" s="58">
        <v>155000</v>
      </c>
      <c r="D15" s="19">
        <v>93955</v>
      </c>
      <c r="E15" s="27">
        <f t="shared" si="0"/>
        <v>0.60616129032258059</v>
      </c>
      <c r="F15" s="19">
        <v>81464</v>
      </c>
      <c r="G15" s="27">
        <f t="shared" si="1"/>
        <v>0.52557419354838708</v>
      </c>
      <c r="H15" s="20">
        <f t="shared" si="2"/>
        <v>-12491</v>
      </c>
      <c r="I15" s="48">
        <f t="shared" si="3"/>
        <v>-73536</v>
      </c>
      <c r="L15" s="19"/>
    </row>
    <row r="16" spans="1:30" x14ac:dyDescent="0.2">
      <c r="A16" s="70" t="s">
        <v>49</v>
      </c>
      <c r="B16" s="58">
        <v>19800</v>
      </c>
      <c r="C16" s="58">
        <v>19800</v>
      </c>
      <c r="D16" s="19">
        <v>19554</v>
      </c>
      <c r="E16" s="27">
        <f>D16/B16</f>
        <v>0.98757575757575755</v>
      </c>
      <c r="F16" s="19">
        <v>20443</v>
      </c>
      <c r="G16" s="27">
        <f>F16/C16</f>
        <v>1.0324747474747475</v>
      </c>
      <c r="H16" s="20">
        <f t="shared" si="2"/>
        <v>889</v>
      </c>
      <c r="I16" s="48">
        <f t="shared" si="3"/>
        <v>643</v>
      </c>
    </row>
    <row r="17" spans="1:12" x14ac:dyDescent="0.2">
      <c r="A17" s="70" t="s">
        <v>50</v>
      </c>
      <c r="B17" s="58">
        <v>112750</v>
      </c>
      <c r="C17" s="58">
        <v>112750</v>
      </c>
      <c r="D17" s="19">
        <v>260127</v>
      </c>
      <c r="E17" s="27">
        <f t="shared" si="0"/>
        <v>2.3071130820399115</v>
      </c>
      <c r="F17" s="19">
        <v>63811</v>
      </c>
      <c r="G17" s="27">
        <f t="shared" si="1"/>
        <v>0.56595121951219507</v>
      </c>
      <c r="H17" s="20">
        <f t="shared" si="2"/>
        <v>-196316</v>
      </c>
      <c r="I17" s="48">
        <f t="shared" si="3"/>
        <v>-48939</v>
      </c>
      <c r="L17" s="19"/>
    </row>
    <row r="18" spans="1:12" x14ac:dyDescent="0.2">
      <c r="A18" s="162" t="s">
        <v>144</v>
      </c>
      <c r="B18" s="58">
        <v>-1243447</v>
      </c>
      <c r="C18" s="58">
        <v>-1484888</v>
      </c>
      <c r="D18" s="19">
        <v>-1014961</v>
      </c>
      <c r="E18" s="27">
        <f t="shared" si="0"/>
        <v>0.81624789798037234</v>
      </c>
      <c r="F18" s="19">
        <v>-1434490</v>
      </c>
      <c r="G18" s="27">
        <f t="shared" si="1"/>
        <v>0.96605939303166299</v>
      </c>
      <c r="H18" s="20">
        <f t="shared" si="2"/>
        <v>-419529</v>
      </c>
      <c r="I18" s="48">
        <f t="shared" si="3"/>
        <v>50398</v>
      </c>
    </row>
    <row r="19" spans="1:12" x14ac:dyDescent="0.2">
      <c r="A19" s="162" t="s">
        <v>145</v>
      </c>
      <c r="B19" s="58">
        <v>-907300</v>
      </c>
      <c r="C19" s="58">
        <v>-847300</v>
      </c>
      <c r="D19" s="19">
        <v>-926718</v>
      </c>
      <c r="E19" s="27">
        <f t="shared" si="0"/>
        <v>1.0214019618648738</v>
      </c>
      <c r="F19" s="19">
        <v>-894141</v>
      </c>
      <c r="G19" s="27">
        <f t="shared" si="1"/>
        <v>1.0552826625752389</v>
      </c>
      <c r="H19" s="20">
        <f t="shared" si="2"/>
        <v>32577</v>
      </c>
      <c r="I19" s="48">
        <f t="shared" si="3"/>
        <v>-46841</v>
      </c>
      <c r="J19" s="19"/>
      <c r="K19" s="160"/>
      <c r="L19" s="160"/>
    </row>
    <row r="20" spans="1:12" x14ac:dyDescent="0.2">
      <c r="A20" s="70" t="s">
        <v>45</v>
      </c>
      <c r="B20" s="58">
        <v>2427628</v>
      </c>
      <c r="C20" s="58">
        <v>2492567</v>
      </c>
      <c r="D20" s="19">
        <v>2440307</v>
      </c>
      <c r="E20" s="27">
        <f t="shared" si="0"/>
        <v>1.0052227936075873</v>
      </c>
      <c r="F20" s="19">
        <v>2518266</v>
      </c>
      <c r="G20" s="27">
        <f t="shared" si="1"/>
        <v>1.0103102544485263</v>
      </c>
      <c r="H20" s="20">
        <f t="shared" si="2"/>
        <v>77959</v>
      </c>
      <c r="I20" s="48">
        <f t="shared" si="3"/>
        <v>25699</v>
      </c>
      <c r="J20" s="19"/>
    </row>
    <row r="21" spans="1:12" x14ac:dyDescent="0.2">
      <c r="A21" s="70" t="s">
        <v>46</v>
      </c>
      <c r="B21" s="58">
        <v>718600</v>
      </c>
      <c r="C21" s="58">
        <v>758600</v>
      </c>
      <c r="D21" s="19">
        <v>815590</v>
      </c>
      <c r="E21" s="27">
        <f t="shared" si="0"/>
        <v>1.1349707765098804</v>
      </c>
      <c r="F21" s="19">
        <v>897615</v>
      </c>
      <c r="G21" s="27">
        <f t="shared" si="1"/>
        <v>1.1832520432375428</v>
      </c>
      <c r="H21" s="20">
        <f t="shared" si="2"/>
        <v>82025</v>
      </c>
      <c r="I21" s="48">
        <f t="shared" si="3"/>
        <v>139015</v>
      </c>
      <c r="J21" s="19"/>
      <c r="K21" s="19"/>
    </row>
    <row r="22" spans="1:12" x14ac:dyDescent="0.2">
      <c r="A22" s="70"/>
      <c r="B22" s="58"/>
      <c r="C22" s="58"/>
      <c r="D22" s="19"/>
      <c r="E22" s="29"/>
      <c r="F22" s="19"/>
      <c r="G22" s="26"/>
      <c r="H22" s="20"/>
      <c r="I22" s="48"/>
    </row>
    <row r="23" spans="1:12" x14ac:dyDescent="0.2">
      <c r="A23" s="70" t="s">
        <v>21</v>
      </c>
      <c r="B23" s="58">
        <v>23088145</v>
      </c>
      <c r="C23" s="58">
        <v>26239905</v>
      </c>
      <c r="D23" s="53">
        <v>24010091</v>
      </c>
      <c r="E23" s="27">
        <f>D23/B23</f>
        <v>1.0399315752738039</v>
      </c>
      <c r="F23" s="53">
        <v>26090221</v>
      </c>
      <c r="G23" s="27">
        <f>F23/C23</f>
        <v>0.99429555861578001</v>
      </c>
      <c r="H23" s="20">
        <f>F23-D23</f>
        <v>2080130</v>
      </c>
      <c r="I23" s="48">
        <f>F23-C23</f>
        <v>-149684</v>
      </c>
    </row>
    <row r="24" spans="1:12" x14ac:dyDescent="0.2">
      <c r="A24" s="70" t="s">
        <v>22</v>
      </c>
      <c r="B24" s="58">
        <v>-750000</v>
      </c>
      <c r="C24" s="58">
        <v>-750000</v>
      </c>
      <c r="D24" s="19">
        <v>0</v>
      </c>
      <c r="E24" s="27">
        <v>0</v>
      </c>
      <c r="F24" s="19">
        <v>0</v>
      </c>
      <c r="G24" s="27">
        <f>F24/C24</f>
        <v>0</v>
      </c>
      <c r="H24" s="20">
        <f>F24-D24</f>
        <v>0</v>
      </c>
      <c r="I24" s="48">
        <f>F24-C24</f>
        <v>750000</v>
      </c>
      <c r="K24" s="19"/>
    </row>
    <row r="25" spans="1:12" x14ac:dyDescent="0.2">
      <c r="A25" s="70"/>
      <c r="B25" s="58"/>
      <c r="C25" s="58"/>
      <c r="D25" s="19"/>
      <c r="E25" s="29"/>
      <c r="F25" s="19"/>
      <c r="G25" s="25"/>
      <c r="H25" s="20"/>
      <c r="I25" s="48"/>
      <c r="K25" s="19"/>
    </row>
    <row r="26" spans="1:12" x14ac:dyDescent="0.2">
      <c r="A26" s="70" t="s">
        <v>23</v>
      </c>
      <c r="B26" s="58">
        <v>174000</v>
      </c>
      <c r="C26" s="58">
        <v>130000</v>
      </c>
      <c r="D26" s="19">
        <v>119954</v>
      </c>
      <c r="E26" s="27">
        <f>D26/B26</f>
        <v>0.68939080459770119</v>
      </c>
      <c r="F26" s="19">
        <v>198920</v>
      </c>
      <c r="G26" s="27">
        <f>F26/C26</f>
        <v>1.5301538461538462</v>
      </c>
      <c r="H26" s="20">
        <f>F26-D26</f>
        <v>78966</v>
      </c>
      <c r="I26" s="48">
        <f>F26-C26</f>
        <v>68920</v>
      </c>
    </row>
    <row r="27" spans="1:12" x14ac:dyDescent="0.2">
      <c r="A27" s="70"/>
      <c r="B27" s="58"/>
      <c r="C27" s="58"/>
      <c r="D27" s="19"/>
      <c r="E27" s="27"/>
      <c r="F27" s="19"/>
      <c r="G27" s="27"/>
      <c r="H27" s="20"/>
      <c r="I27" s="48"/>
    </row>
    <row r="28" spans="1:12" x14ac:dyDescent="0.2">
      <c r="A28" s="70" t="s">
        <v>24</v>
      </c>
      <c r="B28" s="58">
        <v>574049</v>
      </c>
      <c r="C28" s="58">
        <v>177061</v>
      </c>
      <c r="D28" s="19">
        <v>2819946</v>
      </c>
      <c r="E28" s="27">
        <f>D28/B28</f>
        <v>4.9123785600183956</v>
      </c>
      <c r="F28" s="19">
        <v>3879785</v>
      </c>
      <c r="G28" s="27">
        <f>F28/C28</f>
        <v>21.912137624886338</v>
      </c>
      <c r="H28" s="20">
        <f>F28-D28</f>
        <v>1059839</v>
      </c>
      <c r="I28" s="48">
        <f>F28-C28</f>
        <v>3702724</v>
      </c>
      <c r="K28" s="68"/>
    </row>
    <row r="29" spans="1:12" x14ac:dyDescent="0.2">
      <c r="A29" s="70"/>
      <c r="B29" s="83"/>
      <c r="C29" s="83"/>
      <c r="D29" s="19"/>
      <c r="E29" s="27"/>
      <c r="F29" s="19"/>
      <c r="G29" s="27"/>
      <c r="H29" s="20"/>
      <c r="I29" s="48"/>
    </row>
    <row r="30" spans="1:12" x14ac:dyDescent="0.2">
      <c r="A30" s="70" t="s">
        <v>25</v>
      </c>
      <c r="B30" s="58">
        <v>1029634</v>
      </c>
      <c r="C30" s="58">
        <v>1108847</v>
      </c>
      <c r="D30" s="19">
        <f>1017937-42019</f>
        <v>975918</v>
      </c>
      <c r="E30" s="27">
        <f>D30/B30</f>
        <v>0.94783000561364528</v>
      </c>
      <c r="F30" s="19">
        <v>993832</v>
      </c>
      <c r="G30" s="27">
        <f t="shared" ref="G30:G36" si="4">F30/C30</f>
        <v>0.89627513985247742</v>
      </c>
      <c r="H30" s="20">
        <f>F30-D30</f>
        <v>17914</v>
      </c>
      <c r="I30" s="48">
        <f>F30-C30</f>
        <v>-115015</v>
      </c>
    </row>
    <row r="31" spans="1:12" x14ac:dyDescent="0.2">
      <c r="A31" s="70" t="s">
        <v>26</v>
      </c>
      <c r="B31" s="58">
        <v>293769</v>
      </c>
      <c r="C31" s="58">
        <v>560079</v>
      </c>
      <c r="D31" s="161">
        <v>741689</v>
      </c>
      <c r="E31" s="84">
        <f>D31/B31</f>
        <v>2.5247354213684901</v>
      </c>
      <c r="F31" s="89">
        <v>838227</v>
      </c>
      <c r="G31" s="27">
        <f t="shared" si="4"/>
        <v>1.4966227978553026</v>
      </c>
      <c r="H31" s="20">
        <f>F31-D31</f>
        <v>96538</v>
      </c>
      <c r="I31" s="48">
        <f>F31-C31</f>
        <v>278148</v>
      </c>
    </row>
    <row r="32" spans="1:12" x14ac:dyDescent="0.2">
      <c r="A32" s="70"/>
      <c r="B32" s="58"/>
      <c r="C32" s="58"/>
      <c r="D32" s="19"/>
      <c r="E32" s="29"/>
      <c r="F32" s="19"/>
      <c r="G32" s="27"/>
      <c r="H32" s="20"/>
      <c r="I32" s="48"/>
    </row>
    <row r="33" spans="1:12" x14ac:dyDescent="0.2">
      <c r="A33" s="70" t="s">
        <v>27</v>
      </c>
      <c r="B33" s="58"/>
      <c r="C33" s="58"/>
      <c r="D33" s="53"/>
      <c r="E33" s="27"/>
      <c r="F33" s="53"/>
      <c r="G33" s="27"/>
      <c r="H33" s="20"/>
      <c r="I33" s="48"/>
      <c r="J33" s="19"/>
    </row>
    <row r="34" spans="1:12" x14ac:dyDescent="0.2">
      <c r="A34" s="70" t="s">
        <v>44</v>
      </c>
      <c r="B34" s="58">
        <v>300000</v>
      </c>
      <c r="C34" s="58">
        <v>158388</v>
      </c>
      <c r="D34" s="19">
        <v>164896</v>
      </c>
      <c r="E34" s="27">
        <f>D34/B34</f>
        <v>0.54965333333333333</v>
      </c>
      <c r="F34" s="19">
        <v>142054</v>
      </c>
      <c r="G34" s="27">
        <f t="shared" si="4"/>
        <v>0.89687350051771597</v>
      </c>
      <c r="H34" s="20">
        <f>F34-D34</f>
        <v>-22842</v>
      </c>
      <c r="I34" s="48">
        <f>F34-C34</f>
        <v>-16334</v>
      </c>
      <c r="K34" s="19"/>
    </row>
    <row r="35" spans="1:12" x14ac:dyDescent="0.2">
      <c r="A35" s="70" t="s">
        <v>128</v>
      </c>
      <c r="B35" s="58">
        <v>0</v>
      </c>
      <c r="C35" s="88">
        <v>206405</v>
      </c>
      <c r="D35" s="163">
        <v>42019</v>
      </c>
      <c r="E35" s="158">
        <v>0</v>
      </c>
      <c r="F35" s="19">
        <v>170973</v>
      </c>
      <c r="G35" s="158">
        <f t="shared" si="4"/>
        <v>0.82833749182432592</v>
      </c>
      <c r="H35" s="157">
        <f>F35-D35</f>
        <v>128954</v>
      </c>
      <c r="I35" s="159">
        <f>F35-C35</f>
        <v>-35432</v>
      </c>
      <c r="K35" s="19"/>
    </row>
    <row r="36" spans="1:12" x14ac:dyDescent="0.2">
      <c r="A36" s="70" t="s">
        <v>28</v>
      </c>
      <c r="B36" s="58">
        <v>43000</v>
      </c>
      <c r="C36" s="88">
        <v>24600</v>
      </c>
      <c r="D36" s="19">
        <v>21471</v>
      </c>
      <c r="E36" s="27">
        <f>D36/B36</f>
        <v>0.49932558139534883</v>
      </c>
      <c r="F36" s="19">
        <v>35988</v>
      </c>
      <c r="G36" s="27">
        <f t="shared" si="4"/>
        <v>1.4629268292682926</v>
      </c>
      <c r="H36" s="20">
        <f>F36-D36</f>
        <v>14517</v>
      </c>
      <c r="I36" s="48">
        <f>F36-C36</f>
        <v>11388</v>
      </c>
      <c r="K36" s="19"/>
    </row>
    <row r="37" spans="1:12" x14ac:dyDescent="0.2">
      <c r="A37" s="70"/>
      <c r="B37" s="58"/>
      <c r="C37" s="58"/>
      <c r="D37" s="63"/>
      <c r="E37" s="27"/>
      <c r="F37" s="26"/>
      <c r="G37" s="26"/>
      <c r="H37" s="20"/>
      <c r="I37" s="48"/>
      <c r="J37" s="19"/>
      <c r="K37" s="87"/>
    </row>
    <row r="38" spans="1:12" x14ac:dyDescent="0.2">
      <c r="A38" s="73" t="s">
        <v>29</v>
      </c>
      <c r="B38" s="58">
        <f>SUM(B9:B37)</f>
        <v>58007291</v>
      </c>
      <c r="C38" s="58">
        <f>SUM(C8:C37)</f>
        <v>59234976</v>
      </c>
      <c r="D38" s="63">
        <f>SUM(D9:D36)</f>
        <v>60843948</v>
      </c>
      <c r="E38" s="27">
        <f>D38/B38</f>
        <v>1.048901732025376</v>
      </c>
      <c r="F38" s="26">
        <f>SUM(F9:F36)</f>
        <v>62897688</v>
      </c>
      <c r="G38" s="27">
        <f>F38/C38</f>
        <v>1.0618336031739086</v>
      </c>
      <c r="H38" s="20">
        <f>SUM(H9:H36)</f>
        <v>2053740</v>
      </c>
      <c r="I38" s="48">
        <f>F38-C38</f>
        <v>3662712</v>
      </c>
      <c r="J38" s="91"/>
      <c r="K38" s="90"/>
      <c r="L38" s="19"/>
    </row>
    <row r="39" spans="1:12" x14ac:dyDescent="0.2">
      <c r="A39" s="67"/>
      <c r="B39" s="59"/>
      <c r="C39" s="59"/>
      <c r="D39" s="64"/>
      <c r="E39" s="31"/>
      <c r="F39" s="30"/>
      <c r="G39" s="32"/>
      <c r="H39" s="21"/>
      <c r="I39" s="21"/>
    </row>
    <row r="40" spans="1:12" x14ac:dyDescent="0.2">
      <c r="A40" s="74" t="s">
        <v>30</v>
      </c>
      <c r="B40" s="58"/>
      <c r="C40" s="58"/>
      <c r="D40" s="63"/>
      <c r="E40" s="29"/>
      <c r="F40" s="26"/>
      <c r="G40" s="25"/>
      <c r="H40" s="20"/>
      <c r="I40" s="48"/>
    </row>
    <row r="41" spans="1:12" x14ac:dyDescent="0.2">
      <c r="A41" s="70" t="s">
        <v>51</v>
      </c>
      <c r="B41" s="58">
        <v>41604359</v>
      </c>
      <c r="C41" s="88">
        <v>42619061</v>
      </c>
      <c r="D41" s="19">
        <v>37940320</v>
      </c>
      <c r="E41" s="27">
        <f t="shared" ref="E41:E48" si="5">D41/B41</f>
        <v>0.91193136757617155</v>
      </c>
      <c r="F41" s="19">
        <v>38107701</v>
      </c>
      <c r="G41" s="27">
        <f t="shared" ref="G41:G48" si="6">F41/C41</f>
        <v>0.89414689356952282</v>
      </c>
      <c r="H41" s="20">
        <f t="shared" ref="H41:H49" si="7">F41-D41</f>
        <v>167381</v>
      </c>
      <c r="I41" s="48">
        <f t="shared" ref="I41:I49" si="8">F41-C41</f>
        <v>-4511360</v>
      </c>
    </row>
    <row r="42" spans="1:12" x14ac:dyDescent="0.2">
      <c r="A42" s="70" t="s">
        <v>37</v>
      </c>
      <c r="B42" s="58">
        <v>3625911</v>
      </c>
      <c r="C42" s="88">
        <v>3406200</v>
      </c>
      <c r="D42" s="19">
        <v>3168890</v>
      </c>
      <c r="E42" s="27">
        <f t="shared" si="5"/>
        <v>0.87395691730988434</v>
      </c>
      <c r="F42" s="19">
        <v>3112687</v>
      </c>
      <c r="G42" s="27">
        <f t="shared" si="6"/>
        <v>0.91382978098761081</v>
      </c>
      <c r="H42" s="20">
        <f t="shared" si="7"/>
        <v>-56203</v>
      </c>
      <c r="I42" s="48">
        <f t="shared" si="8"/>
        <v>-293513</v>
      </c>
    </row>
    <row r="43" spans="1:12" x14ac:dyDescent="0.2">
      <c r="A43" s="70" t="s">
        <v>31</v>
      </c>
      <c r="B43" s="58">
        <v>2637454</v>
      </c>
      <c r="C43" s="88">
        <v>3122252</v>
      </c>
      <c r="D43" s="19">
        <v>2186669</v>
      </c>
      <c r="E43" s="27">
        <f t="shared" si="5"/>
        <v>0.82908327500688161</v>
      </c>
      <c r="F43" s="19">
        <v>2958244</v>
      </c>
      <c r="G43" s="27">
        <f t="shared" si="6"/>
        <v>0.94747124831691998</v>
      </c>
      <c r="H43" s="20">
        <f t="shared" si="7"/>
        <v>771575</v>
      </c>
      <c r="I43" s="48">
        <f t="shared" si="8"/>
        <v>-164008</v>
      </c>
    </row>
    <row r="44" spans="1:12" x14ac:dyDescent="0.2">
      <c r="A44" s="70" t="s">
        <v>32</v>
      </c>
      <c r="B44" s="58">
        <v>2450526</v>
      </c>
      <c r="C44" s="88">
        <v>2417339</v>
      </c>
      <c r="D44" s="19">
        <v>2013123</v>
      </c>
      <c r="E44" s="27">
        <f t="shared" si="5"/>
        <v>0.82150648473021715</v>
      </c>
      <c r="F44" s="19">
        <v>2027404</v>
      </c>
      <c r="G44" s="27">
        <f t="shared" si="6"/>
        <v>0.83869246307613454</v>
      </c>
      <c r="H44" s="20">
        <f t="shared" si="7"/>
        <v>14281</v>
      </c>
      <c r="I44" s="48">
        <f t="shared" si="8"/>
        <v>-389935</v>
      </c>
    </row>
    <row r="45" spans="1:12" x14ac:dyDescent="0.2">
      <c r="A45" s="70" t="s">
        <v>33</v>
      </c>
      <c r="B45" s="58">
        <v>1761679</v>
      </c>
      <c r="C45" s="88">
        <v>1519000</v>
      </c>
      <c r="D45" s="19">
        <v>102926</v>
      </c>
      <c r="E45" s="27">
        <f t="shared" si="5"/>
        <v>5.8424945747778116E-2</v>
      </c>
      <c r="F45" s="19">
        <v>86790</v>
      </c>
      <c r="G45" s="27">
        <f t="shared" si="6"/>
        <v>5.7136273864384461E-2</v>
      </c>
      <c r="H45" s="20">
        <f t="shared" si="7"/>
        <v>-16136</v>
      </c>
      <c r="I45" s="48">
        <f t="shared" si="8"/>
        <v>-1432210</v>
      </c>
    </row>
    <row r="46" spans="1:12" x14ac:dyDescent="0.2">
      <c r="A46" s="70" t="s">
        <v>52</v>
      </c>
      <c r="B46" s="58">
        <v>1655650</v>
      </c>
      <c r="C46" s="88">
        <v>1996278</v>
      </c>
      <c r="D46" s="19">
        <v>1746522</v>
      </c>
      <c r="E46" s="27">
        <f t="shared" si="5"/>
        <v>1.054885996436445</v>
      </c>
      <c r="F46" s="19">
        <v>1226134</v>
      </c>
      <c r="G46" s="27">
        <f t="shared" si="6"/>
        <v>0.61421004489354691</v>
      </c>
      <c r="H46" s="20">
        <f t="shared" si="7"/>
        <v>-520388</v>
      </c>
      <c r="I46" s="48">
        <f t="shared" si="8"/>
        <v>-770144</v>
      </c>
    </row>
    <row r="47" spans="1:12" x14ac:dyDescent="0.2">
      <c r="A47" s="70" t="s">
        <v>38</v>
      </c>
      <c r="B47" s="58">
        <v>333000</v>
      </c>
      <c r="C47" s="88">
        <v>490932</v>
      </c>
      <c r="D47" s="19">
        <v>292556</v>
      </c>
      <c r="E47" s="27">
        <f t="shared" si="5"/>
        <v>0.87854654654654651</v>
      </c>
      <c r="F47" s="19">
        <v>439432</v>
      </c>
      <c r="G47" s="27">
        <f t="shared" si="6"/>
        <v>0.89509748804315059</v>
      </c>
      <c r="H47" s="20">
        <f t="shared" si="7"/>
        <v>146876</v>
      </c>
      <c r="I47" s="48">
        <f t="shared" si="8"/>
        <v>-51500</v>
      </c>
    </row>
    <row r="48" spans="1:12" x14ac:dyDescent="0.2">
      <c r="A48" s="70" t="s">
        <v>85</v>
      </c>
      <c r="B48" s="58">
        <v>3924712</v>
      </c>
      <c r="C48" s="88">
        <v>3649914</v>
      </c>
      <c r="D48" s="19">
        <v>3773599</v>
      </c>
      <c r="E48" s="27">
        <f t="shared" si="5"/>
        <v>0.96149704742666464</v>
      </c>
      <c r="F48" s="19">
        <v>3350526</v>
      </c>
      <c r="G48" s="27">
        <f t="shared" si="6"/>
        <v>0.91797395774256596</v>
      </c>
      <c r="H48" s="20">
        <f t="shared" si="7"/>
        <v>-423073</v>
      </c>
      <c r="I48" s="48">
        <f t="shared" si="8"/>
        <v>-299388</v>
      </c>
    </row>
    <row r="49" spans="1:11" x14ac:dyDescent="0.2">
      <c r="A49" s="70" t="s">
        <v>34</v>
      </c>
      <c r="B49" s="58">
        <v>14000</v>
      </c>
      <c r="C49" s="88">
        <v>14000</v>
      </c>
      <c r="D49" s="53">
        <v>6490</v>
      </c>
      <c r="E49" s="27">
        <f>D49/B49</f>
        <v>0.46357142857142858</v>
      </c>
      <c r="F49" s="53">
        <v>3114</v>
      </c>
      <c r="G49" s="27">
        <f>F49/C49</f>
        <v>0.22242857142857142</v>
      </c>
      <c r="H49" s="20">
        <f t="shared" si="7"/>
        <v>-3376</v>
      </c>
      <c r="I49" s="48">
        <f t="shared" si="8"/>
        <v>-10886</v>
      </c>
    </row>
    <row r="50" spans="1:11" x14ac:dyDescent="0.2">
      <c r="A50" s="70"/>
      <c r="B50" s="58"/>
      <c r="C50" s="88"/>
      <c r="D50" s="53"/>
      <c r="E50" s="27"/>
      <c r="F50" s="53"/>
      <c r="G50" s="27"/>
      <c r="H50" s="20"/>
      <c r="I50" s="48"/>
    </row>
    <row r="51" spans="1:11" x14ac:dyDescent="0.2">
      <c r="A51" s="70"/>
      <c r="B51" s="76"/>
      <c r="C51" s="58"/>
      <c r="D51" s="63"/>
      <c r="E51" s="29"/>
      <c r="F51" s="26"/>
      <c r="G51" s="25"/>
      <c r="H51" s="20"/>
      <c r="I51" s="48"/>
    </row>
    <row r="52" spans="1:11" x14ac:dyDescent="0.2">
      <c r="A52" s="73" t="s">
        <v>48</v>
      </c>
      <c r="B52" s="58">
        <f>SUM(B41:B49)</f>
        <v>58007291</v>
      </c>
      <c r="C52" s="58">
        <f>SUM(C41:C49)</f>
        <v>59234976</v>
      </c>
      <c r="D52" s="63">
        <f>SUM(D41:D49)</f>
        <v>51231095</v>
      </c>
      <c r="E52" s="27">
        <f>D52/B52</f>
        <v>0.8831837190948979</v>
      </c>
      <c r="F52" s="26">
        <f>SUM(F41:F49)</f>
        <v>51312032</v>
      </c>
      <c r="G52" s="27">
        <f>F52/C52</f>
        <v>0.86624551008512263</v>
      </c>
      <c r="H52" s="20">
        <f>SUM(H41:H49)</f>
        <v>80937</v>
      </c>
      <c r="I52" s="48">
        <f>F52-C52</f>
        <v>-7922944</v>
      </c>
      <c r="J52" s="94"/>
      <c r="K52" s="19"/>
    </row>
    <row r="53" spans="1:11" x14ac:dyDescent="0.2">
      <c r="A53" s="70"/>
      <c r="B53" s="58"/>
      <c r="C53" s="58"/>
      <c r="D53" s="63"/>
      <c r="E53" s="29"/>
      <c r="F53" s="26"/>
      <c r="G53" s="25"/>
      <c r="H53" s="20"/>
      <c r="I53" s="48"/>
    </row>
    <row r="54" spans="1:11" ht="13.5" thickBot="1" x14ac:dyDescent="0.25">
      <c r="A54" s="70" t="s">
        <v>43</v>
      </c>
      <c r="B54" s="60">
        <f>B38-B52</f>
        <v>0</v>
      </c>
      <c r="C54" s="60">
        <f>C38-C52</f>
        <v>0</v>
      </c>
      <c r="D54" s="65">
        <f>D38-D52</f>
        <v>9612853</v>
      </c>
      <c r="E54" s="27"/>
      <c r="F54" s="44">
        <f>F38-F52</f>
        <v>11585656</v>
      </c>
      <c r="G54" s="25"/>
      <c r="H54" s="45">
        <f>H38-H52</f>
        <v>1972803</v>
      </c>
      <c r="I54" s="49">
        <f>F54-C54</f>
        <v>11585656</v>
      </c>
      <c r="J54" s="17"/>
      <c r="K54" s="17"/>
    </row>
    <row r="55" spans="1:11" ht="13.5" thickTop="1" x14ac:dyDescent="0.2">
      <c r="A55" s="75"/>
      <c r="B55" s="77"/>
      <c r="C55" s="51"/>
      <c r="D55" s="66"/>
      <c r="E55" s="23"/>
      <c r="F55" s="23"/>
      <c r="G55" s="23"/>
      <c r="H55" s="24"/>
      <c r="I55" s="40"/>
    </row>
    <row r="56" spans="1:11" x14ac:dyDescent="0.2">
      <c r="A56" s="13"/>
      <c r="B56" s="25"/>
      <c r="C56" s="25"/>
      <c r="D56" s="38"/>
      <c r="E56" s="25"/>
      <c r="F56" s="38"/>
      <c r="G56" s="25"/>
      <c r="H56" s="38"/>
    </row>
    <row r="57" spans="1:11" x14ac:dyDescent="0.2">
      <c r="A57" s="25"/>
      <c r="D57" s="43"/>
      <c r="F57" s="19"/>
    </row>
    <row r="58" spans="1:11" x14ac:dyDescent="0.2">
      <c r="A58" s="25"/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6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27"/>
  <sheetViews>
    <sheetView tabSelected="1" zoomScale="85" zoomScaleNormal="85" workbookViewId="0">
      <selection activeCell="G26" sqref="G26"/>
    </sheetView>
  </sheetViews>
  <sheetFormatPr defaultRowHeight="12.75" x14ac:dyDescent="0.2"/>
  <cols>
    <col min="1" max="1" width="31.28515625" customWidth="1"/>
    <col min="2" max="2" width="15.5703125" customWidth="1"/>
    <col min="3" max="3" width="15" customWidth="1"/>
    <col min="4" max="4" width="17" customWidth="1"/>
    <col min="5" max="5" width="14.85546875" customWidth="1"/>
    <col min="6" max="8" width="17.5703125" customWidth="1"/>
    <col min="9" max="9" width="17.5703125" style="160" customWidth="1"/>
    <col min="10" max="10" width="17.5703125" customWidth="1"/>
    <col min="11" max="11" width="15.85546875" customWidth="1"/>
    <col min="12" max="12" width="15.28515625" customWidth="1"/>
    <col min="13" max="13" width="16.85546875" customWidth="1"/>
    <col min="14" max="14" width="15" style="160" customWidth="1"/>
    <col min="15" max="15" width="15.42578125" customWidth="1"/>
  </cols>
  <sheetData>
    <row r="1" spans="1:15" ht="18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18" x14ac:dyDescent="0.25">
      <c r="A2" s="170" t="s">
        <v>63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4" spans="1:15" ht="23.25" x14ac:dyDescent="0.35">
      <c r="A4" s="104"/>
      <c r="B4" s="10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5" ht="23.25" x14ac:dyDescent="0.35">
      <c r="A5" s="177"/>
      <c r="B5" s="178">
        <v>44408</v>
      </c>
      <c r="C5" s="179"/>
      <c r="D5" s="179"/>
      <c r="E5" s="180"/>
      <c r="F5" s="181">
        <v>44742</v>
      </c>
      <c r="G5" s="182"/>
      <c r="H5" s="182"/>
      <c r="I5" s="182"/>
      <c r="J5" s="183"/>
      <c r="K5" s="181">
        <v>44773</v>
      </c>
      <c r="L5" s="182"/>
      <c r="M5" s="182"/>
      <c r="N5" s="182"/>
      <c r="O5" s="183"/>
    </row>
    <row r="6" spans="1:15" ht="23.25" x14ac:dyDescent="0.35">
      <c r="A6" s="184"/>
      <c r="B6" s="185" t="s">
        <v>64</v>
      </c>
      <c r="C6" s="185" t="s">
        <v>65</v>
      </c>
      <c r="D6" s="185" t="s">
        <v>67</v>
      </c>
      <c r="E6" s="186" t="s">
        <v>35</v>
      </c>
      <c r="F6" s="185" t="s">
        <v>64</v>
      </c>
      <c r="G6" s="185" t="s">
        <v>65</v>
      </c>
      <c r="H6" s="185" t="s">
        <v>67</v>
      </c>
      <c r="I6" s="185" t="s">
        <v>146</v>
      </c>
      <c r="J6" s="186" t="s">
        <v>35</v>
      </c>
      <c r="K6" s="185" t="s">
        <v>64</v>
      </c>
      <c r="L6" s="185" t="s">
        <v>65</v>
      </c>
      <c r="M6" s="185" t="s">
        <v>67</v>
      </c>
      <c r="N6" s="185" t="s">
        <v>146</v>
      </c>
      <c r="O6" s="186" t="s">
        <v>35</v>
      </c>
    </row>
    <row r="7" spans="1:15" ht="23.25" x14ac:dyDescent="0.35">
      <c r="A7" s="187"/>
      <c r="B7" s="188" t="s">
        <v>66</v>
      </c>
      <c r="C7" s="188" t="s">
        <v>66</v>
      </c>
      <c r="D7" s="188" t="s">
        <v>91</v>
      </c>
      <c r="E7" s="189"/>
      <c r="F7" s="188" t="s">
        <v>66</v>
      </c>
      <c r="G7" s="188" t="s">
        <v>66</v>
      </c>
      <c r="H7" s="188" t="s">
        <v>91</v>
      </c>
      <c r="I7" s="188" t="s">
        <v>33</v>
      </c>
      <c r="J7" s="189"/>
      <c r="K7" s="188" t="s">
        <v>66</v>
      </c>
      <c r="L7" s="188" t="s">
        <v>66</v>
      </c>
      <c r="M7" s="188" t="s">
        <v>91</v>
      </c>
      <c r="N7" s="188" t="s">
        <v>33</v>
      </c>
      <c r="O7" s="189"/>
    </row>
    <row r="8" spans="1:15" ht="15" x14ac:dyDescent="0.25">
      <c r="A8" s="190" t="s">
        <v>68</v>
      </c>
      <c r="B8" s="191"/>
      <c r="C8" s="192"/>
      <c r="D8" s="192"/>
      <c r="E8" s="193"/>
      <c r="F8" s="191"/>
      <c r="G8" s="191"/>
      <c r="H8" s="191"/>
      <c r="I8" s="191"/>
      <c r="J8" s="194"/>
      <c r="K8" s="191"/>
      <c r="L8" s="191"/>
      <c r="M8" s="191"/>
      <c r="N8" s="191"/>
      <c r="O8" s="194"/>
    </row>
    <row r="9" spans="1:15" x14ac:dyDescent="0.2">
      <c r="A9" s="195" t="s">
        <v>84</v>
      </c>
      <c r="B9" s="196">
        <v>210285</v>
      </c>
      <c r="C9" s="196">
        <v>-1131894</v>
      </c>
      <c r="D9" s="196"/>
      <c r="E9" s="197">
        <f t="shared" ref="E9:E14" si="0">SUM(B9:D9)</f>
        <v>-921609</v>
      </c>
      <c r="F9" s="198">
        <v>-3263368</v>
      </c>
      <c r="G9" s="196">
        <v>1901353</v>
      </c>
      <c r="H9" s="196"/>
      <c r="I9" s="196">
        <v>3069593</v>
      </c>
      <c r="J9" s="199">
        <f>SUM(F9:I9)</f>
        <v>1707578</v>
      </c>
      <c r="K9" s="198">
        <f>-3979767+1</f>
        <v>-3979766</v>
      </c>
      <c r="L9" s="196">
        <f>1029766-1</f>
        <v>1029765</v>
      </c>
      <c r="M9" s="196"/>
      <c r="N9" s="196">
        <v>2481488</v>
      </c>
      <c r="O9" s="199">
        <f>SUM(K9:N9)</f>
        <v>-468513</v>
      </c>
    </row>
    <row r="10" spans="1:15" x14ac:dyDescent="0.2">
      <c r="A10" s="191" t="s">
        <v>69</v>
      </c>
      <c r="B10" s="200">
        <v>24689</v>
      </c>
      <c r="C10" s="200"/>
      <c r="D10" s="200"/>
      <c r="E10" s="201">
        <f t="shared" si="0"/>
        <v>24689</v>
      </c>
      <c r="F10" s="200">
        <v>10914</v>
      </c>
      <c r="G10" s="202"/>
      <c r="H10" s="202"/>
      <c r="I10" s="202"/>
      <c r="J10" s="203">
        <f t="shared" ref="J10:J14" si="1">SUM(F10:I10)</f>
        <v>10914</v>
      </c>
      <c r="K10" s="200">
        <v>10005</v>
      </c>
      <c r="L10" s="202"/>
      <c r="M10" s="202"/>
      <c r="N10" s="202"/>
      <c r="O10" s="203">
        <f t="shared" ref="O10:O14" si="2">SUM(K10:N10)</f>
        <v>10005</v>
      </c>
    </row>
    <row r="11" spans="1:15" x14ac:dyDescent="0.2">
      <c r="A11" s="195" t="s">
        <v>70</v>
      </c>
      <c r="B11" s="200">
        <v>195753</v>
      </c>
      <c r="C11" s="200">
        <v>-143098</v>
      </c>
      <c r="D11" s="200"/>
      <c r="E11" s="201">
        <f t="shared" si="0"/>
        <v>52655</v>
      </c>
      <c r="F11" s="200">
        <v>1210057</v>
      </c>
      <c r="G11" s="200">
        <v>-1470868</v>
      </c>
      <c r="H11" s="200"/>
      <c r="I11" s="200"/>
      <c r="J11" s="203">
        <f t="shared" si="1"/>
        <v>-260811</v>
      </c>
      <c r="K11" s="200">
        <v>1414431</v>
      </c>
      <c r="L11" s="200">
        <v>-1675241</v>
      </c>
      <c r="M11" s="200"/>
      <c r="N11" s="200"/>
      <c r="O11" s="203">
        <f t="shared" si="2"/>
        <v>-260810</v>
      </c>
    </row>
    <row r="12" spans="1:15" x14ac:dyDescent="0.2">
      <c r="A12" s="191" t="s">
        <v>71</v>
      </c>
      <c r="B12" s="200"/>
      <c r="C12" s="200">
        <v>6529</v>
      </c>
      <c r="D12" s="200"/>
      <c r="E12" s="201">
        <f t="shared" si="0"/>
        <v>6529</v>
      </c>
      <c r="F12" s="200">
        <v>93</v>
      </c>
      <c r="G12" s="200">
        <v>279650</v>
      </c>
      <c r="H12" s="200"/>
      <c r="I12" s="200"/>
      <c r="J12" s="203">
        <f t="shared" si="1"/>
        <v>279743</v>
      </c>
      <c r="K12" s="200">
        <v>74</v>
      </c>
      <c r="L12" s="200">
        <v>3647</v>
      </c>
      <c r="M12" s="200"/>
      <c r="N12" s="200"/>
      <c r="O12" s="203">
        <f t="shared" si="2"/>
        <v>3721</v>
      </c>
    </row>
    <row r="13" spans="1:15" x14ac:dyDescent="0.2">
      <c r="A13" s="195" t="s">
        <v>134</v>
      </c>
      <c r="B13" s="200">
        <v>133260</v>
      </c>
      <c r="C13" s="200">
        <v>7046</v>
      </c>
      <c r="D13" s="200"/>
      <c r="E13" s="201">
        <f t="shared" si="0"/>
        <v>140306</v>
      </c>
      <c r="F13" s="200">
        <v>138057</v>
      </c>
      <c r="G13" s="200"/>
      <c r="H13" s="200"/>
      <c r="I13" s="200"/>
      <c r="J13" s="203">
        <f t="shared" si="1"/>
        <v>138057</v>
      </c>
      <c r="K13" s="200">
        <v>180571</v>
      </c>
      <c r="L13" s="200">
        <v>766</v>
      </c>
      <c r="M13" s="200"/>
      <c r="N13" s="200"/>
      <c r="O13" s="203">
        <f t="shared" si="2"/>
        <v>181337</v>
      </c>
    </row>
    <row r="14" spans="1:15" x14ac:dyDescent="0.2">
      <c r="A14" s="191" t="s">
        <v>79</v>
      </c>
      <c r="B14" s="200">
        <v>6632</v>
      </c>
      <c r="C14" s="200"/>
      <c r="D14" s="200"/>
      <c r="E14" s="201">
        <f t="shared" si="0"/>
        <v>6632</v>
      </c>
      <c r="F14" s="200">
        <v>25126</v>
      </c>
      <c r="G14" s="200"/>
      <c r="H14" s="200"/>
      <c r="I14" s="200"/>
      <c r="J14" s="203">
        <f t="shared" si="1"/>
        <v>25126</v>
      </c>
      <c r="K14" s="200">
        <v>18336</v>
      </c>
      <c r="L14" s="200"/>
      <c r="M14" s="200"/>
      <c r="N14" s="200"/>
      <c r="O14" s="203">
        <f t="shared" si="2"/>
        <v>18336</v>
      </c>
    </row>
    <row r="15" spans="1:15" ht="15" x14ac:dyDescent="0.25">
      <c r="A15" s="204" t="s">
        <v>72</v>
      </c>
      <c r="B15" s="205">
        <f t="shared" ref="B15:O15" si="3">SUM(B8:B14)</f>
        <v>570619</v>
      </c>
      <c r="C15" s="205">
        <f t="shared" si="3"/>
        <v>-1261417</v>
      </c>
      <c r="D15" s="205"/>
      <c r="E15" s="206">
        <f t="shared" si="3"/>
        <v>-690798</v>
      </c>
      <c r="F15" s="205">
        <f t="shared" ref="F15:I15" si="4">SUM(F8:F14)</f>
        <v>-1879121</v>
      </c>
      <c r="G15" s="205">
        <f t="shared" si="4"/>
        <v>710135</v>
      </c>
      <c r="H15" s="205">
        <f t="shared" si="4"/>
        <v>0</v>
      </c>
      <c r="I15" s="205">
        <f t="shared" si="4"/>
        <v>3069593</v>
      </c>
      <c r="J15" s="207">
        <f t="shared" si="3"/>
        <v>1900607</v>
      </c>
      <c r="K15" s="205">
        <f t="shared" si="3"/>
        <v>-2356349</v>
      </c>
      <c r="L15" s="205">
        <f t="shared" si="3"/>
        <v>-641063</v>
      </c>
      <c r="M15" s="205"/>
      <c r="N15" s="205">
        <f t="shared" si="3"/>
        <v>2481488</v>
      </c>
      <c r="O15" s="207">
        <f t="shared" si="3"/>
        <v>-515924</v>
      </c>
    </row>
    <row r="16" spans="1:15" ht="15" x14ac:dyDescent="0.25">
      <c r="A16" s="204" t="s">
        <v>73</v>
      </c>
      <c r="B16" s="208">
        <v>3068</v>
      </c>
      <c r="C16" s="208"/>
      <c r="D16" s="208"/>
      <c r="E16" s="209">
        <f>B16</f>
        <v>3068</v>
      </c>
      <c r="F16" s="208">
        <v>3098</v>
      </c>
      <c r="G16" s="208"/>
      <c r="H16" s="208"/>
      <c r="I16" s="208"/>
      <c r="J16" s="209">
        <f>F16</f>
        <v>3098</v>
      </c>
      <c r="K16" s="208">
        <v>3098</v>
      </c>
      <c r="L16" s="208"/>
      <c r="M16" s="208"/>
      <c r="N16" s="208"/>
      <c r="O16" s="209">
        <f>K16</f>
        <v>3098</v>
      </c>
    </row>
    <row r="17" spans="1:15" ht="15" x14ac:dyDescent="0.25">
      <c r="A17" s="190" t="s">
        <v>74</v>
      </c>
      <c r="B17" s="200"/>
      <c r="C17" s="202"/>
      <c r="D17" s="202"/>
      <c r="E17" s="210"/>
      <c r="F17" s="200"/>
      <c r="G17" s="202"/>
      <c r="H17" s="202"/>
      <c r="I17" s="202"/>
      <c r="J17" s="210"/>
      <c r="K17" s="200"/>
      <c r="L17" s="202"/>
      <c r="M17" s="202"/>
      <c r="N17" s="202"/>
      <c r="O17" s="210"/>
    </row>
    <row r="18" spans="1:15" x14ac:dyDescent="0.2">
      <c r="A18" s="191" t="s">
        <v>80</v>
      </c>
      <c r="B18" s="200">
        <v>11898638</v>
      </c>
      <c r="C18" s="202"/>
      <c r="D18" s="202">
        <v>4801910</v>
      </c>
      <c r="E18" s="210">
        <f>SUM(B18:D18)</f>
        <v>16700548</v>
      </c>
      <c r="F18" s="200">
        <v>8893465</v>
      </c>
      <c r="G18" s="202"/>
      <c r="H18" s="202">
        <v>4791866</v>
      </c>
      <c r="I18" s="202"/>
      <c r="J18" s="210">
        <f>SUM(F18:I18)</f>
        <v>13685331</v>
      </c>
      <c r="K18" s="200">
        <v>7902638</v>
      </c>
      <c r="L18" s="202"/>
      <c r="M18" s="202">
        <v>4797435</v>
      </c>
      <c r="N18" s="202"/>
      <c r="O18" s="210">
        <f>SUM(K18:N18)</f>
        <v>12700073</v>
      </c>
    </row>
    <row r="19" spans="1:15" x14ac:dyDescent="0.2">
      <c r="A19" s="191" t="s">
        <v>81</v>
      </c>
      <c r="B19" s="200">
        <v>8533498</v>
      </c>
      <c r="C19" s="202"/>
      <c r="D19" s="202"/>
      <c r="E19" s="210">
        <f>SUM(B19:D19)</f>
        <v>8533498</v>
      </c>
      <c r="F19" s="200">
        <v>8608199</v>
      </c>
      <c r="G19" s="202"/>
      <c r="H19" s="202"/>
      <c r="I19" s="202"/>
      <c r="J19" s="210">
        <f t="shared" ref="J19:J24" si="5">SUM(F19:I19)</f>
        <v>8608199</v>
      </c>
      <c r="K19" s="200">
        <v>8614696</v>
      </c>
      <c r="L19" s="202"/>
      <c r="M19" s="202"/>
      <c r="N19" s="202"/>
      <c r="O19" s="210">
        <f t="shared" ref="O19:O24" si="6">SUM(K19:N19)</f>
        <v>8614696</v>
      </c>
    </row>
    <row r="20" spans="1:15" x14ac:dyDescent="0.2">
      <c r="A20" s="191" t="s">
        <v>75</v>
      </c>
      <c r="B20" s="200">
        <v>60499</v>
      </c>
      <c r="C20" s="200"/>
      <c r="D20" s="200">
        <v>43879</v>
      </c>
      <c r="E20" s="210">
        <f>SUM(B20:D20)</f>
        <v>104378</v>
      </c>
      <c r="F20" s="200">
        <v>33925</v>
      </c>
      <c r="G20" s="200"/>
      <c r="H20" s="200">
        <v>25651</v>
      </c>
      <c r="I20" s="200"/>
      <c r="J20" s="210">
        <f t="shared" si="5"/>
        <v>59576</v>
      </c>
      <c r="K20" s="200">
        <v>190362</v>
      </c>
      <c r="L20" s="200"/>
      <c r="M20" s="200">
        <v>58961</v>
      </c>
      <c r="N20" s="200"/>
      <c r="O20" s="210">
        <f t="shared" si="6"/>
        <v>249323</v>
      </c>
    </row>
    <row r="21" spans="1:15" x14ac:dyDescent="0.2">
      <c r="A21" s="191" t="s">
        <v>76</v>
      </c>
      <c r="B21" s="200">
        <v>297</v>
      </c>
      <c r="C21" s="200"/>
      <c r="D21" s="200"/>
      <c r="E21" s="210">
        <f>SUM(B21:D21)</f>
        <v>297</v>
      </c>
      <c r="F21" s="200">
        <v>198</v>
      </c>
      <c r="G21" s="200"/>
      <c r="H21" s="200"/>
      <c r="I21" s="200"/>
      <c r="J21" s="210">
        <f t="shared" si="5"/>
        <v>198</v>
      </c>
      <c r="K21" s="200">
        <v>198</v>
      </c>
      <c r="L21" s="200"/>
      <c r="M21" s="200"/>
      <c r="N21" s="200"/>
      <c r="O21" s="210">
        <f t="shared" si="6"/>
        <v>198</v>
      </c>
    </row>
    <row r="22" spans="1:15" x14ac:dyDescent="0.2">
      <c r="A22" s="191" t="s">
        <v>130</v>
      </c>
      <c r="B22" s="200">
        <v>8847</v>
      </c>
      <c r="C22" s="200"/>
      <c r="D22" s="200"/>
      <c r="E22" s="210">
        <f>SUM(B22:D22)</f>
        <v>8847</v>
      </c>
      <c r="F22" s="200">
        <v>8863</v>
      </c>
      <c r="G22" s="200"/>
      <c r="H22" s="200"/>
      <c r="I22" s="200"/>
      <c r="J22" s="210">
        <f t="shared" si="5"/>
        <v>8863</v>
      </c>
      <c r="K22" s="200">
        <v>8875</v>
      </c>
      <c r="L22" s="200"/>
      <c r="M22" s="200"/>
      <c r="N22" s="200"/>
      <c r="O22" s="210">
        <f t="shared" si="6"/>
        <v>8875</v>
      </c>
    </row>
    <row r="23" spans="1:15" s="160" customFormat="1" x14ac:dyDescent="0.2">
      <c r="A23" s="195" t="s">
        <v>178</v>
      </c>
      <c r="B23" s="200"/>
      <c r="C23" s="200"/>
      <c r="D23" s="200"/>
      <c r="E23" s="210"/>
      <c r="F23" s="200">
        <v>4000000</v>
      </c>
      <c r="G23" s="200"/>
      <c r="H23" s="200"/>
      <c r="I23" s="200"/>
      <c r="J23" s="210">
        <f t="shared" si="5"/>
        <v>4000000</v>
      </c>
      <c r="K23" s="200">
        <v>4000000</v>
      </c>
      <c r="L23" s="200"/>
      <c r="M23" s="200"/>
      <c r="N23" s="200"/>
      <c r="O23" s="210">
        <f t="shared" si="6"/>
        <v>4000000</v>
      </c>
    </row>
    <row r="24" spans="1:15" s="160" customFormat="1" x14ac:dyDescent="0.2">
      <c r="A24" s="211" t="s">
        <v>178</v>
      </c>
      <c r="B24" s="212"/>
      <c r="C24" s="212"/>
      <c r="D24" s="212"/>
      <c r="E24" s="213"/>
      <c r="F24" s="212">
        <v>8000000</v>
      </c>
      <c r="G24" s="212"/>
      <c r="H24" s="212"/>
      <c r="I24" s="212"/>
      <c r="J24" s="213">
        <f t="shared" si="5"/>
        <v>8000000</v>
      </c>
      <c r="K24" s="212">
        <v>8000000</v>
      </c>
      <c r="L24" s="212"/>
      <c r="M24" s="212"/>
      <c r="N24" s="212"/>
      <c r="O24" s="213">
        <f t="shared" si="6"/>
        <v>8000000</v>
      </c>
    </row>
    <row r="25" spans="1:15" ht="15" x14ac:dyDescent="0.25">
      <c r="A25" s="214" t="s">
        <v>77</v>
      </c>
      <c r="B25" s="215">
        <f>SUM(B17:B24)</f>
        <v>20501779</v>
      </c>
      <c r="C25" s="216"/>
      <c r="D25" s="216">
        <f t="shared" ref="C25:O25" si="7">SUM(D17:D24)</f>
        <v>4845789</v>
      </c>
      <c r="E25" s="217">
        <f t="shared" si="7"/>
        <v>25347568</v>
      </c>
      <c r="F25" s="215">
        <f>SUM(F17:F24)</f>
        <v>29544650</v>
      </c>
      <c r="G25" s="216">
        <f t="shared" si="7"/>
        <v>0</v>
      </c>
      <c r="H25" s="216">
        <f t="shared" si="7"/>
        <v>4817517</v>
      </c>
      <c r="I25" s="216">
        <f t="shared" si="7"/>
        <v>0</v>
      </c>
      <c r="J25" s="217">
        <f t="shared" si="7"/>
        <v>34362167</v>
      </c>
      <c r="K25" s="215">
        <f t="shared" si="7"/>
        <v>28716769</v>
      </c>
      <c r="L25" s="216"/>
      <c r="M25" s="216">
        <f t="shared" si="7"/>
        <v>4856396</v>
      </c>
      <c r="N25" s="216"/>
      <c r="O25" s="217">
        <f t="shared" si="7"/>
        <v>33573165</v>
      </c>
    </row>
    <row r="26" spans="1:15" ht="15" customHeight="1" x14ac:dyDescent="0.25">
      <c r="A26" s="218" t="s">
        <v>78</v>
      </c>
      <c r="B26" s="219">
        <f>B25+B16+B15</f>
        <v>21075466</v>
      </c>
      <c r="C26" s="219">
        <f>C15+C16+C25</f>
        <v>-1261417</v>
      </c>
      <c r="D26" s="219">
        <f>D25+D15</f>
        <v>4845789</v>
      </c>
      <c r="E26" s="220">
        <f>E25+E16+E15</f>
        <v>24659838</v>
      </c>
      <c r="F26" s="219">
        <f>F25+F16+F15</f>
        <v>27668627</v>
      </c>
      <c r="G26" s="219">
        <f>G25+G15</f>
        <v>710135</v>
      </c>
      <c r="H26" s="219">
        <f>H25+H15</f>
        <v>4817517</v>
      </c>
      <c r="I26" s="219">
        <f>I25+I15</f>
        <v>3069593</v>
      </c>
      <c r="J26" s="220">
        <f>J25+J16+J15</f>
        <v>36265872</v>
      </c>
      <c r="K26" s="219">
        <f>K15+K16+K25</f>
        <v>26363518</v>
      </c>
      <c r="L26" s="219">
        <f>L25+L15</f>
        <v>-641063</v>
      </c>
      <c r="M26" s="219">
        <f>M25+M15</f>
        <v>4856396</v>
      </c>
      <c r="N26" s="219">
        <f>N25+N15</f>
        <v>2481488</v>
      </c>
      <c r="O26" s="220">
        <f>O25+O16+O15</f>
        <v>33060339</v>
      </c>
    </row>
    <row r="27" spans="1:15" ht="15" x14ac:dyDescent="0.2">
      <c r="E27" s="107"/>
      <c r="F27" s="107"/>
      <c r="G27" s="107"/>
      <c r="H27" s="107"/>
      <c r="I27" s="107"/>
      <c r="J27" s="111"/>
      <c r="K27" s="107"/>
      <c r="L27" s="107"/>
      <c r="M27" s="107"/>
      <c r="N27" s="107"/>
      <c r="O27" s="107"/>
    </row>
  </sheetData>
  <mergeCells count="5">
    <mergeCell ref="A1:O1"/>
    <mergeCell ref="A2:O2"/>
    <mergeCell ref="B5:E5"/>
    <mergeCell ref="F5:J5"/>
    <mergeCell ref="K5:O5"/>
  </mergeCells>
  <pageMargins left="0.7" right="0.7" top="0.75" bottom="0.75" header="0.3" footer="0.3"/>
  <pageSetup orientation="portrait" r:id="rId1"/>
  <ignoredErrors>
    <ignoredError sqref="B25 K2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10"/>
  <sheetViews>
    <sheetView zoomScale="85" zoomScaleNormal="85" workbookViewId="0">
      <selection activeCell="A31" sqref="A31:D31"/>
    </sheetView>
  </sheetViews>
  <sheetFormatPr defaultRowHeight="19.5" customHeight="1" x14ac:dyDescent="0.2"/>
  <cols>
    <col min="1" max="1" width="40.140625" bestFit="1" customWidth="1"/>
    <col min="2" max="2" width="85.28515625" bestFit="1" customWidth="1"/>
    <col min="3" max="3" width="20" style="52" customWidth="1"/>
    <col min="4" max="4" width="17.140625" style="28" customWidth="1"/>
  </cols>
  <sheetData>
    <row r="1" spans="1:14" ht="19.5" customHeight="1" x14ac:dyDescent="0.25">
      <c r="A1" s="174" t="s">
        <v>0</v>
      </c>
      <c r="B1" s="175"/>
      <c r="C1" s="175"/>
      <c r="D1" s="176"/>
    </row>
    <row r="2" spans="1:14" ht="19.5" customHeight="1" x14ac:dyDescent="0.25">
      <c r="A2" s="171" t="s">
        <v>267</v>
      </c>
      <c r="B2" s="172"/>
      <c r="C2" s="172"/>
      <c r="D2" s="173"/>
    </row>
    <row r="3" spans="1:14" ht="19.5" customHeight="1" x14ac:dyDescent="0.25">
      <c r="A3" s="108" t="s">
        <v>39</v>
      </c>
      <c r="B3" s="122" t="s">
        <v>83</v>
      </c>
      <c r="C3" s="93" t="s">
        <v>40</v>
      </c>
      <c r="D3" s="109" t="s">
        <v>41</v>
      </c>
    </row>
    <row r="4" spans="1:14" ht="19.5" customHeight="1" x14ac:dyDescent="0.2">
      <c r="A4" s="70"/>
      <c r="B4" s="25"/>
      <c r="C4" s="82"/>
      <c r="D4" s="92"/>
    </row>
    <row r="5" spans="1:14" ht="19.5" customHeight="1" x14ac:dyDescent="0.2">
      <c r="A5" s="164" t="s">
        <v>268</v>
      </c>
      <c r="B5" s="129" t="s">
        <v>269</v>
      </c>
      <c r="C5" s="131">
        <v>250000</v>
      </c>
      <c r="D5" s="110">
        <v>44769</v>
      </c>
      <c r="E5" s="50"/>
    </row>
    <row r="6" spans="1:14" ht="19.5" customHeight="1" x14ac:dyDescent="0.2">
      <c r="A6" s="61" t="s">
        <v>135</v>
      </c>
      <c r="B6" s="129" t="s">
        <v>270</v>
      </c>
      <c r="C6" s="132">
        <v>223270.42</v>
      </c>
      <c r="D6" s="103">
        <v>44768</v>
      </c>
      <c r="E6" s="50"/>
    </row>
    <row r="7" spans="1:14" ht="19.5" customHeight="1" x14ac:dyDescent="0.2">
      <c r="A7" s="61" t="s">
        <v>136</v>
      </c>
      <c r="B7" s="129" t="s">
        <v>271</v>
      </c>
      <c r="C7" s="132">
        <v>132713.1</v>
      </c>
      <c r="D7" s="103">
        <v>44761</v>
      </c>
      <c r="E7" s="50"/>
    </row>
    <row r="8" spans="1:14" ht="19.5" customHeight="1" x14ac:dyDescent="0.2">
      <c r="A8" s="61" t="s">
        <v>92</v>
      </c>
      <c r="B8" s="129" t="s">
        <v>126</v>
      </c>
      <c r="C8" s="132">
        <v>96148.73</v>
      </c>
      <c r="D8" s="103">
        <v>44760</v>
      </c>
      <c r="E8" s="50"/>
    </row>
    <row r="9" spans="1:14" ht="19.5" customHeight="1" x14ac:dyDescent="0.2">
      <c r="A9" s="61" t="s">
        <v>272</v>
      </c>
      <c r="B9" s="129" t="s">
        <v>93</v>
      </c>
      <c r="C9" s="132">
        <v>81655.490000000005</v>
      </c>
      <c r="D9" s="103">
        <v>44769</v>
      </c>
      <c r="E9" s="50"/>
    </row>
    <row r="10" spans="1:14" ht="19.5" customHeight="1" x14ac:dyDescent="0.2">
      <c r="A10" s="61" t="s">
        <v>272</v>
      </c>
      <c r="B10" s="129" t="s">
        <v>93</v>
      </c>
      <c r="C10" s="132">
        <v>78792.42</v>
      </c>
      <c r="D10" s="103">
        <v>44748</v>
      </c>
      <c r="E10" s="50"/>
    </row>
    <row r="11" spans="1:14" ht="19.5" customHeight="1" x14ac:dyDescent="0.2">
      <c r="A11" s="61" t="s">
        <v>204</v>
      </c>
      <c r="B11" s="129" t="s">
        <v>273</v>
      </c>
      <c r="C11" s="132">
        <v>73100</v>
      </c>
      <c r="D11" s="103">
        <v>44754</v>
      </c>
      <c r="E11" s="50"/>
    </row>
    <row r="12" spans="1:14" ht="19.5" customHeight="1" x14ac:dyDescent="0.2">
      <c r="A12" s="61" t="s">
        <v>95</v>
      </c>
      <c r="B12" s="129" t="s">
        <v>93</v>
      </c>
      <c r="C12" s="132">
        <v>67219.94</v>
      </c>
      <c r="D12" s="103">
        <v>44754</v>
      </c>
      <c r="E12" s="50"/>
    </row>
    <row r="13" spans="1:14" ht="19.5" customHeight="1" x14ac:dyDescent="0.2">
      <c r="A13" s="61" t="s">
        <v>274</v>
      </c>
      <c r="B13" s="129" t="s">
        <v>524</v>
      </c>
      <c r="C13" s="132">
        <v>63958.62</v>
      </c>
      <c r="D13" s="103">
        <v>44755</v>
      </c>
      <c r="E13" s="50"/>
      <c r="N13" s="142"/>
    </row>
    <row r="14" spans="1:14" ht="19.5" customHeight="1" x14ac:dyDescent="0.2">
      <c r="A14" s="61" t="s">
        <v>525</v>
      </c>
      <c r="B14" s="129" t="s">
        <v>275</v>
      </c>
      <c r="C14" s="132">
        <v>42120.5</v>
      </c>
      <c r="D14" s="103">
        <v>44755</v>
      </c>
      <c r="E14" s="50"/>
    </row>
    <row r="15" spans="1:14" ht="19.5" customHeight="1" x14ac:dyDescent="0.2">
      <c r="A15" s="61" t="s">
        <v>276</v>
      </c>
      <c r="B15" s="129" t="s">
        <v>253</v>
      </c>
      <c r="C15" s="132">
        <v>32515.83</v>
      </c>
      <c r="D15" s="103">
        <v>44753</v>
      </c>
      <c r="E15" s="50"/>
    </row>
    <row r="16" spans="1:14" ht="19.5" customHeight="1" x14ac:dyDescent="0.2">
      <c r="A16" s="61" t="s">
        <v>277</v>
      </c>
      <c r="B16" s="129" t="s">
        <v>278</v>
      </c>
      <c r="C16" s="132">
        <v>30347.97</v>
      </c>
      <c r="D16" s="103">
        <v>44762</v>
      </c>
      <c r="E16" s="50"/>
    </row>
    <row r="17" spans="1:14" ht="19.5" customHeight="1" x14ac:dyDescent="0.2">
      <c r="A17" s="61" t="s">
        <v>279</v>
      </c>
      <c r="B17" s="129" t="s">
        <v>280</v>
      </c>
      <c r="C17" s="132">
        <v>25000</v>
      </c>
      <c r="D17" s="103">
        <v>44761</v>
      </c>
      <c r="E17" s="50"/>
      <c r="N17" s="142"/>
    </row>
    <row r="18" spans="1:14" ht="19.5" customHeight="1" x14ac:dyDescent="0.2">
      <c r="A18" s="61" t="s">
        <v>136</v>
      </c>
      <c r="B18" s="129" t="s">
        <v>281</v>
      </c>
      <c r="C18" s="132">
        <v>20475.7</v>
      </c>
      <c r="D18" s="103">
        <v>44753</v>
      </c>
      <c r="E18" s="50"/>
    </row>
    <row r="19" spans="1:14" ht="19.5" customHeight="1" x14ac:dyDescent="0.2">
      <c r="A19" s="61" t="s">
        <v>94</v>
      </c>
      <c r="B19" s="129" t="s">
        <v>282</v>
      </c>
      <c r="C19" s="132">
        <v>16500</v>
      </c>
      <c r="D19" s="103">
        <v>44755</v>
      </c>
      <c r="E19" s="50"/>
    </row>
    <row r="20" spans="1:14" ht="19.5" customHeight="1" x14ac:dyDescent="0.2">
      <c r="A20" s="61" t="s">
        <v>283</v>
      </c>
      <c r="B20" s="129" t="s">
        <v>284</v>
      </c>
      <c r="C20" s="132">
        <v>12729.36</v>
      </c>
      <c r="D20" s="103">
        <v>44762</v>
      </c>
      <c r="E20" s="50"/>
    </row>
    <row r="21" spans="1:14" ht="19.5" customHeight="1" x14ac:dyDescent="0.2">
      <c r="A21" s="61" t="s">
        <v>526</v>
      </c>
      <c r="B21" s="129" t="s">
        <v>285</v>
      </c>
      <c r="C21" s="132">
        <v>12376.25</v>
      </c>
      <c r="D21" s="103">
        <v>44768</v>
      </c>
      <c r="E21" s="50"/>
    </row>
    <row r="22" spans="1:14" ht="19.5" customHeight="1" x14ac:dyDescent="0.2">
      <c r="A22" s="61" t="s">
        <v>182</v>
      </c>
      <c r="B22" s="129" t="s">
        <v>286</v>
      </c>
      <c r="C22" s="132">
        <v>11570.79</v>
      </c>
      <c r="D22" s="103">
        <v>44762</v>
      </c>
      <c r="E22" s="50"/>
    </row>
    <row r="23" spans="1:14" ht="19.5" customHeight="1" x14ac:dyDescent="0.2">
      <c r="A23" s="61" t="s">
        <v>102</v>
      </c>
      <c r="B23" s="129" t="s">
        <v>527</v>
      </c>
      <c r="C23" s="132">
        <v>11364.39</v>
      </c>
      <c r="D23" s="103">
        <v>44767</v>
      </c>
      <c r="E23" s="50"/>
    </row>
    <row r="24" spans="1:14" ht="19.5" customHeight="1" x14ac:dyDescent="0.2">
      <c r="A24" s="61" t="s">
        <v>184</v>
      </c>
      <c r="B24" s="129" t="s">
        <v>287</v>
      </c>
      <c r="C24" s="132">
        <v>11000</v>
      </c>
      <c r="D24" s="103">
        <v>44748</v>
      </c>
      <c r="E24" s="50"/>
    </row>
    <row r="25" spans="1:14" ht="19.5" customHeight="1" x14ac:dyDescent="0.2">
      <c r="A25" s="61" t="s">
        <v>288</v>
      </c>
      <c r="B25" s="129" t="s">
        <v>100</v>
      </c>
      <c r="C25" s="101">
        <v>11000</v>
      </c>
      <c r="D25" s="103">
        <v>44755</v>
      </c>
      <c r="E25" s="50"/>
    </row>
    <row r="26" spans="1:14" ht="19.5" customHeight="1" x14ac:dyDescent="0.2">
      <c r="A26" s="61" t="s">
        <v>289</v>
      </c>
      <c r="B26" s="129" t="s">
        <v>132</v>
      </c>
      <c r="C26" s="101">
        <v>10000</v>
      </c>
      <c r="D26" s="103">
        <v>44761</v>
      </c>
      <c r="E26" s="50"/>
    </row>
    <row r="27" spans="1:14" ht="19.5" customHeight="1" x14ac:dyDescent="0.2">
      <c r="A27" s="61" t="s">
        <v>210</v>
      </c>
      <c r="B27" s="129" t="s">
        <v>290</v>
      </c>
      <c r="C27" s="101">
        <v>8994.2199999999993</v>
      </c>
      <c r="D27" s="103">
        <v>44768</v>
      </c>
      <c r="E27" s="50"/>
    </row>
    <row r="28" spans="1:14" ht="19.5" customHeight="1" x14ac:dyDescent="0.2">
      <c r="A28" s="61" t="s">
        <v>179</v>
      </c>
      <c r="B28" s="129" t="s">
        <v>93</v>
      </c>
      <c r="C28" s="101">
        <v>8628.7800000000007</v>
      </c>
      <c r="D28" s="103">
        <v>44769</v>
      </c>
      <c r="E28" s="50"/>
    </row>
    <row r="29" spans="1:14" ht="19.5" customHeight="1" x14ac:dyDescent="0.2">
      <c r="A29" s="61" t="s">
        <v>291</v>
      </c>
      <c r="B29" s="129" t="s">
        <v>292</v>
      </c>
      <c r="C29" s="101">
        <v>8490</v>
      </c>
      <c r="D29" s="103">
        <v>44762</v>
      </c>
      <c r="E29" s="50"/>
    </row>
    <row r="30" spans="1:14" ht="19.5" customHeight="1" x14ac:dyDescent="0.2">
      <c r="A30" s="61" t="s">
        <v>94</v>
      </c>
      <c r="B30" s="129" t="s">
        <v>203</v>
      </c>
      <c r="C30" s="101">
        <v>8000</v>
      </c>
      <c r="D30" s="103">
        <v>44761</v>
      </c>
      <c r="E30" s="50"/>
    </row>
    <row r="31" spans="1:14" ht="19.5" customHeight="1" x14ac:dyDescent="0.2">
      <c r="A31" s="61" t="s">
        <v>135</v>
      </c>
      <c r="B31" s="129" t="s">
        <v>293</v>
      </c>
      <c r="C31" s="101">
        <v>7605</v>
      </c>
      <c r="D31" s="103">
        <v>44768</v>
      </c>
      <c r="E31" s="50"/>
    </row>
    <row r="32" spans="1:14" ht="19.5" customHeight="1" x14ac:dyDescent="0.2">
      <c r="A32" s="61" t="s">
        <v>294</v>
      </c>
      <c r="B32" s="129" t="s">
        <v>106</v>
      </c>
      <c r="C32" s="101">
        <v>6846.39</v>
      </c>
      <c r="D32" s="103">
        <v>44768</v>
      </c>
      <c r="E32" s="50"/>
    </row>
    <row r="33" spans="1:5" ht="19.5" customHeight="1" x14ac:dyDescent="0.2">
      <c r="A33" s="61" t="s">
        <v>295</v>
      </c>
      <c r="B33" s="129" t="s">
        <v>296</v>
      </c>
      <c r="C33" s="101">
        <v>6812.5</v>
      </c>
      <c r="D33" s="103">
        <v>44755</v>
      </c>
      <c r="E33" s="50"/>
    </row>
    <row r="34" spans="1:5" ht="19.5" customHeight="1" x14ac:dyDescent="0.2">
      <c r="A34" s="61" t="s">
        <v>297</v>
      </c>
      <c r="B34" s="129" t="s">
        <v>298</v>
      </c>
      <c r="C34" s="101">
        <v>6449.18</v>
      </c>
      <c r="D34" s="103">
        <v>44748</v>
      </c>
      <c r="E34" s="50"/>
    </row>
    <row r="35" spans="1:5" ht="19.5" customHeight="1" x14ac:dyDescent="0.2">
      <c r="A35" s="61" t="s">
        <v>181</v>
      </c>
      <c r="B35" s="129" t="s">
        <v>218</v>
      </c>
      <c r="C35" s="101">
        <v>6303</v>
      </c>
      <c r="D35" s="103">
        <v>44762</v>
      </c>
      <c r="E35" s="50"/>
    </row>
    <row r="36" spans="1:5" ht="19.5" customHeight="1" x14ac:dyDescent="0.2">
      <c r="A36" s="61" t="s">
        <v>215</v>
      </c>
      <c r="B36" s="156" t="s">
        <v>299</v>
      </c>
      <c r="C36" s="101">
        <v>6117.85</v>
      </c>
      <c r="D36" s="103">
        <v>44762</v>
      </c>
      <c r="E36" s="50"/>
    </row>
    <row r="37" spans="1:5" ht="19.5" customHeight="1" x14ac:dyDescent="0.2">
      <c r="A37" s="61" t="s">
        <v>244</v>
      </c>
      <c r="B37" s="129" t="s">
        <v>300</v>
      </c>
      <c r="C37" s="101">
        <v>5830.75</v>
      </c>
      <c r="D37" s="103">
        <v>44755</v>
      </c>
      <c r="E37" s="50"/>
    </row>
    <row r="38" spans="1:5" ht="19.5" customHeight="1" x14ac:dyDescent="0.2">
      <c r="A38" s="61" t="s">
        <v>206</v>
      </c>
      <c r="B38" s="129" t="s">
        <v>119</v>
      </c>
      <c r="C38" s="101">
        <v>5689.25</v>
      </c>
      <c r="D38" s="103">
        <v>44755</v>
      </c>
      <c r="E38" s="50"/>
    </row>
    <row r="39" spans="1:5" ht="19.5" customHeight="1" x14ac:dyDescent="0.2">
      <c r="A39" s="61" t="s">
        <v>301</v>
      </c>
      <c r="B39" s="129" t="s">
        <v>172</v>
      </c>
      <c r="C39" s="101">
        <v>5681.9</v>
      </c>
      <c r="D39" s="103">
        <v>44748</v>
      </c>
      <c r="E39" s="50"/>
    </row>
    <row r="40" spans="1:5" ht="19.5" customHeight="1" x14ac:dyDescent="0.2">
      <c r="A40" s="61" t="s">
        <v>169</v>
      </c>
      <c r="B40" s="129" t="s">
        <v>302</v>
      </c>
      <c r="C40" s="101">
        <v>5500</v>
      </c>
      <c r="D40" s="103">
        <v>44761</v>
      </c>
      <c r="E40" s="50"/>
    </row>
    <row r="41" spans="1:5" ht="19.5" customHeight="1" x14ac:dyDescent="0.2">
      <c r="A41" s="61" t="s">
        <v>136</v>
      </c>
      <c r="B41" s="129" t="s">
        <v>521</v>
      </c>
      <c r="C41" s="101">
        <v>5314.05</v>
      </c>
      <c r="D41" s="103">
        <v>44748</v>
      </c>
      <c r="E41" s="50"/>
    </row>
    <row r="42" spans="1:5" ht="19.5" customHeight="1" x14ac:dyDescent="0.2">
      <c r="A42" s="61" t="s">
        <v>303</v>
      </c>
      <c r="B42" s="129" t="s">
        <v>286</v>
      </c>
      <c r="C42" s="101">
        <v>4975</v>
      </c>
      <c r="D42" s="103">
        <v>44762</v>
      </c>
      <c r="E42" s="50"/>
    </row>
    <row r="43" spans="1:5" ht="19.5" customHeight="1" x14ac:dyDescent="0.2">
      <c r="A43" s="61" t="s">
        <v>304</v>
      </c>
      <c r="B43" s="129" t="s">
        <v>305</v>
      </c>
      <c r="C43" s="101">
        <v>4921.05</v>
      </c>
      <c r="D43" s="103">
        <v>44755</v>
      </c>
      <c r="E43" s="50"/>
    </row>
    <row r="44" spans="1:5" ht="19.5" customHeight="1" x14ac:dyDescent="0.2">
      <c r="A44" s="61" t="s">
        <v>239</v>
      </c>
      <c r="B44" s="129" t="s">
        <v>306</v>
      </c>
      <c r="C44" s="101">
        <v>4825</v>
      </c>
      <c r="D44" s="103">
        <v>44755</v>
      </c>
      <c r="E44" s="50"/>
    </row>
    <row r="45" spans="1:5" ht="19.5" customHeight="1" x14ac:dyDescent="0.2">
      <c r="A45" s="61" t="s">
        <v>307</v>
      </c>
      <c r="B45" s="129" t="s">
        <v>308</v>
      </c>
      <c r="C45" s="101">
        <v>4776.9399999999996</v>
      </c>
      <c r="D45" s="103">
        <v>44753</v>
      </c>
      <c r="E45" s="50"/>
    </row>
    <row r="46" spans="1:5" ht="19.5" customHeight="1" x14ac:dyDescent="0.2">
      <c r="A46" s="61" t="s">
        <v>309</v>
      </c>
      <c r="B46" s="129" t="s">
        <v>310</v>
      </c>
      <c r="C46" s="101">
        <v>4661</v>
      </c>
      <c r="D46" s="103">
        <v>44762</v>
      </c>
      <c r="E46" s="50"/>
    </row>
    <row r="47" spans="1:5" ht="19.5" customHeight="1" x14ac:dyDescent="0.2">
      <c r="A47" s="61" t="s">
        <v>137</v>
      </c>
      <c r="B47" s="129" t="s">
        <v>93</v>
      </c>
      <c r="C47" s="101">
        <v>4359.3</v>
      </c>
      <c r="D47" s="103">
        <v>44768</v>
      </c>
      <c r="E47" s="50"/>
    </row>
    <row r="48" spans="1:5" ht="19.5" customHeight="1" x14ac:dyDescent="0.2">
      <c r="A48" s="164" t="s">
        <v>311</v>
      </c>
      <c r="B48" s="129" t="s">
        <v>312</v>
      </c>
      <c r="C48" s="101">
        <v>4350</v>
      </c>
      <c r="D48" s="103">
        <v>44748</v>
      </c>
      <c r="E48" s="50"/>
    </row>
    <row r="49" spans="1:5" ht="19.5" customHeight="1" x14ac:dyDescent="0.2">
      <c r="A49" s="61" t="s">
        <v>313</v>
      </c>
      <c r="B49" s="129" t="s">
        <v>314</v>
      </c>
      <c r="C49" s="101">
        <v>4099</v>
      </c>
      <c r="D49" s="103">
        <v>44762</v>
      </c>
      <c r="E49" s="50"/>
    </row>
    <row r="50" spans="1:5" ht="19.5" customHeight="1" x14ac:dyDescent="0.2">
      <c r="A50" s="61" t="s">
        <v>315</v>
      </c>
      <c r="B50" s="129" t="s">
        <v>132</v>
      </c>
      <c r="C50" s="101">
        <v>4000</v>
      </c>
      <c r="D50" s="103">
        <v>44761</v>
      </c>
      <c r="E50" s="50"/>
    </row>
    <row r="51" spans="1:5" ht="19.5" customHeight="1" x14ac:dyDescent="0.2">
      <c r="A51" s="61" t="s">
        <v>316</v>
      </c>
      <c r="B51" s="129" t="s">
        <v>317</v>
      </c>
      <c r="C51" s="101">
        <v>4000</v>
      </c>
      <c r="D51" s="103">
        <v>44769</v>
      </c>
      <c r="E51" s="50"/>
    </row>
    <row r="52" spans="1:5" ht="19.5" customHeight="1" x14ac:dyDescent="0.2">
      <c r="A52" s="61" t="s">
        <v>133</v>
      </c>
      <c r="B52" s="129" t="s">
        <v>318</v>
      </c>
      <c r="C52" s="101">
        <v>3942.62</v>
      </c>
      <c r="D52" s="103">
        <v>44748</v>
      </c>
      <c r="E52" s="50"/>
    </row>
    <row r="53" spans="1:5" ht="19.5" customHeight="1" x14ac:dyDescent="0.2">
      <c r="A53" s="61" t="s">
        <v>319</v>
      </c>
      <c r="B53" s="129" t="s">
        <v>320</v>
      </c>
      <c r="C53" s="101">
        <v>3900</v>
      </c>
      <c r="D53" s="103">
        <v>44761</v>
      </c>
      <c r="E53" s="50"/>
    </row>
    <row r="54" spans="1:5" ht="19.5" customHeight="1" x14ac:dyDescent="0.2">
      <c r="A54" s="61" t="s">
        <v>321</v>
      </c>
      <c r="B54" s="129" t="s">
        <v>310</v>
      </c>
      <c r="C54" s="101">
        <v>3876</v>
      </c>
      <c r="D54" s="103">
        <v>44761</v>
      </c>
      <c r="E54" s="50"/>
    </row>
    <row r="55" spans="1:5" ht="19.5" customHeight="1" x14ac:dyDescent="0.2">
      <c r="A55" s="61" t="s">
        <v>101</v>
      </c>
      <c r="B55" s="129" t="s">
        <v>98</v>
      </c>
      <c r="C55" s="101">
        <v>3745.11</v>
      </c>
      <c r="D55" s="103">
        <v>44768</v>
      </c>
      <c r="E55" s="50"/>
    </row>
    <row r="56" spans="1:5" ht="19.5" customHeight="1" x14ac:dyDescent="0.2">
      <c r="A56" s="61" t="s">
        <v>272</v>
      </c>
      <c r="B56" s="129" t="s">
        <v>322</v>
      </c>
      <c r="C56" s="101">
        <v>3725.37</v>
      </c>
      <c r="D56" s="103">
        <v>44748</v>
      </c>
      <c r="E56" s="50"/>
    </row>
    <row r="57" spans="1:5" ht="19.5" customHeight="1" x14ac:dyDescent="0.2">
      <c r="A57" s="61" t="s">
        <v>103</v>
      </c>
      <c r="B57" s="129" t="s">
        <v>104</v>
      </c>
      <c r="C57" s="101">
        <v>3680.5</v>
      </c>
      <c r="D57" s="103">
        <v>44755</v>
      </c>
      <c r="E57" s="50"/>
    </row>
    <row r="58" spans="1:5" ht="19.5" customHeight="1" x14ac:dyDescent="0.2">
      <c r="A58" s="61" t="s">
        <v>323</v>
      </c>
      <c r="B58" s="129" t="s">
        <v>286</v>
      </c>
      <c r="C58" s="101">
        <v>3671.98</v>
      </c>
      <c r="D58" s="103">
        <v>44762</v>
      </c>
      <c r="E58" s="50"/>
    </row>
    <row r="59" spans="1:5" ht="19.5" customHeight="1" x14ac:dyDescent="0.2">
      <c r="A59" s="61" t="s">
        <v>321</v>
      </c>
      <c r="B59" s="129" t="s">
        <v>310</v>
      </c>
      <c r="C59" s="101">
        <v>3604</v>
      </c>
      <c r="D59" s="103">
        <v>44769</v>
      </c>
      <c r="E59" s="50"/>
    </row>
    <row r="60" spans="1:5" ht="19.5" customHeight="1" x14ac:dyDescent="0.2">
      <c r="A60" s="61" t="s">
        <v>324</v>
      </c>
      <c r="B60" s="129" t="s">
        <v>325</v>
      </c>
      <c r="C60" s="101">
        <v>3515</v>
      </c>
      <c r="D60" s="103">
        <v>44755</v>
      </c>
      <c r="E60" s="50"/>
    </row>
    <row r="61" spans="1:5" ht="19.5" customHeight="1" x14ac:dyDescent="0.2">
      <c r="A61" s="61" t="s">
        <v>326</v>
      </c>
      <c r="B61" s="129" t="s">
        <v>327</v>
      </c>
      <c r="C61" s="101">
        <v>3469.79</v>
      </c>
      <c r="D61" s="103">
        <v>44762</v>
      </c>
      <c r="E61" s="50"/>
    </row>
    <row r="62" spans="1:5" ht="19.5" customHeight="1" x14ac:dyDescent="0.2">
      <c r="A62" s="61" t="s">
        <v>152</v>
      </c>
      <c r="B62" s="129" t="s">
        <v>183</v>
      </c>
      <c r="C62" s="101">
        <v>3456.89</v>
      </c>
      <c r="D62" s="103">
        <v>44762</v>
      </c>
      <c r="E62" s="50"/>
    </row>
    <row r="63" spans="1:5" ht="19.5" customHeight="1" x14ac:dyDescent="0.2">
      <c r="A63" s="61" t="s">
        <v>219</v>
      </c>
      <c r="B63" s="129" t="s">
        <v>310</v>
      </c>
      <c r="C63" s="101">
        <v>3451</v>
      </c>
      <c r="D63" s="103">
        <v>44769</v>
      </c>
      <c r="E63" s="50"/>
    </row>
    <row r="64" spans="1:5" ht="19.5" customHeight="1" x14ac:dyDescent="0.2">
      <c r="A64" s="61" t="s">
        <v>129</v>
      </c>
      <c r="B64" s="129" t="s">
        <v>328</v>
      </c>
      <c r="C64" s="101">
        <v>3340</v>
      </c>
      <c r="D64" s="103">
        <v>44748</v>
      </c>
      <c r="E64" s="50"/>
    </row>
    <row r="65" spans="1:5" ht="19.5" customHeight="1" x14ac:dyDescent="0.2">
      <c r="A65" s="61" t="s">
        <v>329</v>
      </c>
      <c r="B65" s="129" t="s">
        <v>330</v>
      </c>
      <c r="C65" s="101">
        <v>3266.68</v>
      </c>
      <c r="D65" s="103">
        <v>44768</v>
      </c>
      <c r="E65" s="50"/>
    </row>
    <row r="66" spans="1:5" ht="19.5" customHeight="1" x14ac:dyDescent="0.2">
      <c r="A66" s="61" t="s">
        <v>96</v>
      </c>
      <c r="B66" s="129" t="s">
        <v>331</v>
      </c>
      <c r="C66" s="101">
        <v>3247.6</v>
      </c>
      <c r="D66" s="103">
        <v>44753</v>
      </c>
      <c r="E66" s="50"/>
    </row>
    <row r="67" spans="1:5" ht="19.5" customHeight="1" x14ac:dyDescent="0.2">
      <c r="A67" s="61" t="s">
        <v>133</v>
      </c>
      <c r="B67" s="129" t="s">
        <v>113</v>
      </c>
      <c r="C67" s="101">
        <v>3244.87</v>
      </c>
      <c r="D67" s="103">
        <v>44761</v>
      </c>
      <c r="E67" s="50"/>
    </row>
    <row r="68" spans="1:5" ht="19.5" customHeight="1" x14ac:dyDescent="0.2">
      <c r="A68" s="61" t="s">
        <v>332</v>
      </c>
      <c r="B68" s="129" t="s">
        <v>333</v>
      </c>
      <c r="C68" s="101">
        <v>3117</v>
      </c>
      <c r="D68" s="103">
        <v>44761</v>
      </c>
      <c r="E68" s="50"/>
    </row>
    <row r="69" spans="1:5" ht="19.5" customHeight="1" x14ac:dyDescent="0.2">
      <c r="A69" s="61" t="s">
        <v>272</v>
      </c>
      <c r="B69" s="129" t="s">
        <v>93</v>
      </c>
      <c r="C69" s="101">
        <v>3116.77</v>
      </c>
      <c r="D69" s="103">
        <v>44769</v>
      </c>
      <c r="E69" s="50"/>
    </row>
    <row r="70" spans="1:5" ht="19.5" customHeight="1" x14ac:dyDescent="0.2">
      <c r="A70" s="61" t="s">
        <v>94</v>
      </c>
      <c r="B70" s="129" t="s">
        <v>203</v>
      </c>
      <c r="C70" s="101">
        <v>2990</v>
      </c>
      <c r="D70" s="103">
        <v>44755</v>
      </c>
      <c r="E70" s="50"/>
    </row>
    <row r="71" spans="1:5" ht="19.5" customHeight="1" x14ac:dyDescent="0.2">
      <c r="A71" s="61" t="s">
        <v>334</v>
      </c>
      <c r="B71" s="129" t="s">
        <v>335</v>
      </c>
      <c r="C71" s="101">
        <v>2983.5</v>
      </c>
      <c r="D71" s="103">
        <v>44762</v>
      </c>
      <c r="E71" s="50"/>
    </row>
    <row r="72" spans="1:5" ht="19.5" customHeight="1" x14ac:dyDescent="0.2">
      <c r="A72" s="61" t="s">
        <v>141</v>
      </c>
      <c r="B72" s="129" t="s">
        <v>336</v>
      </c>
      <c r="C72" s="101">
        <v>2838.6</v>
      </c>
      <c r="D72" s="103">
        <v>44755</v>
      </c>
      <c r="E72" s="50"/>
    </row>
    <row r="73" spans="1:5" ht="19.5" customHeight="1" x14ac:dyDescent="0.2">
      <c r="A73" s="61" t="s">
        <v>95</v>
      </c>
      <c r="B73" s="129" t="s">
        <v>93</v>
      </c>
      <c r="C73" s="101">
        <v>2834.86</v>
      </c>
      <c r="D73" s="103">
        <v>44755</v>
      </c>
      <c r="E73" s="50"/>
    </row>
    <row r="74" spans="1:5" ht="19.5" customHeight="1" x14ac:dyDescent="0.2">
      <c r="A74" s="61" t="s">
        <v>337</v>
      </c>
      <c r="B74" s="129" t="s">
        <v>338</v>
      </c>
      <c r="C74" s="101">
        <v>2692</v>
      </c>
      <c r="D74" s="103">
        <v>44755</v>
      </c>
      <c r="E74" s="50"/>
    </row>
    <row r="75" spans="1:5" ht="19.5" customHeight="1" x14ac:dyDescent="0.2">
      <c r="A75" s="61" t="s">
        <v>95</v>
      </c>
      <c r="B75" s="129" t="s">
        <v>93</v>
      </c>
      <c r="C75" s="101">
        <v>2621.2800000000002</v>
      </c>
      <c r="D75" s="103">
        <v>44748</v>
      </c>
      <c r="E75" s="50"/>
    </row>
    <row r="76" spans="1:5" ht="19.5" customHeight="1" x14ac:dyDescent="0.2">
      <c r="A76" s="61" t="s">
        <v>152</v>
      </c>
      <c r="B76" s="129" t="s">
        <v>183</v>
      </c>
      <c r="C76" s="101">
        <v>2593.83</v>
      </c>
      <c r="D76" s="103">
        <v>44761</v>
      </c>
      <c r="E76" s="50"/>
    </row>
    <row r="77" spans="1:5" ht="19.5" customHeight="1" x14ac:dyDescent="0.2">
      <c r="A77" s="61" t="s">
        <v>160</v>
      </c>
      <c r="B77" s="129" t="s">
        <v>339</v>
      </c>
      <c r="C77" s="101">
        <v>2548.19</v>
      </c>
      <c r="D77" s="103">
        <v>44762</v>
      </c>
      <c r="E77" s="50"/>
    </row>
    <row r="78" spans="1:5" ht="19.5" customHeight="1" x14ac:dyDescent="0.2">
      <c r="A78" s="61" t="s">
        <v>169</v>
      </c>
      <c r="B78" s="129" t="s">
        <v>302</v>
      </c>
      <c r="C78" s="101">
        <v>2500</v>
      </c>
      <c r="D78" s="103">
        <v>44761</v>
      </c>
      <c r="E78" s="50"/>
    </row>
    <row r="79" spans="1:5" ht="19.5" customHeight="1" x14ac:dyDescent="0.2">
      <c r="A79" s="61" t="s">
        <v>237</v>
      </c>
      <c r="B79" s="129" t="s">
        <v>340</v>
      </c>
      <c r="C79" s="101">
        <v>2400</v>
      </c>
      <c r="D79" s="103">
        <v>44748</v>
      </c>
      <c r="E79" s="50"/>
    </row>
    <row r="80" spans="1:5" ht="19.5" customHeight="1" x14ac:dyDescent="0.2">
      <c r="A80" s="61" t="s">
        <v>108</v>
      </c>
      <c r="B80" s="129" t="s">
        <v>109</v>
      </c>
      <c r="C80" s="101">
        <v>2333.6999999999998</v>
      </c>
      <c r="D80" s="103">
        <v>44761</v>
      </c>
      <c r="E80" s="50"/>
    </row>
    <row r="81" spans="1:5" ht="19.5" customHeight="1" x14ac:dyDescent="0.2">
      <c r="A81" s="61" t="s">
        <v>108</v>
      </c>
      <c r="B81" s="129" t="s">
        <v>109</v>
      </c>
      <c r="C81" s="101">
        <v>2331.0100000000002</v>
      </c>
      <c r="D81" s="103">
        <v>44761</v>
      </c>
      <c r="E81" s="50"/>
    </row>
    <row r="82" spans="1:5" ht="19.5" customHeight="1" x14ac:dyDescent="0.2">
      <c r="A82" s="61" t="s">
        <v>341</v>
      </c>
      <c r="B82" s="129" t="s">
        <v>522</v>
      </c>
      <c r="C82" s="101">
        <v>2200</v>
      </c>
      <c r="D82" s="103">
        <v>44753</v>
      </c>
      <c r="E82" s="50"/>
    </row>
    <row r="83" spans="1:5" ht="19.5" customHeight="1" x14ac:dyDescent="0.2">
      <c r="A83" s="61" t="s">
        <v>342</v>
      </c>
      <c r="B83" s="129" t="s">
        <v>343</v>
      </c>
      <c r="C83" s="101">
        <v>2172.11</v>
      </c>
      <c r="D83" s="103">
        <v>44757</v>
      </c>
      <c r="E83" s="50"/>
    </row>
    <row r="84" spans="1:5" ht="19.5" customHeight="1" x14ac:dyDescent="0.2">
      <c r="A84" s="61" t="s">
        <v>185</v>
      </c>
      <c r="B84" s="129" t="s">
        <v>100</v>
      </c>
      <c r="C84" s="101">
        <v>2158.35</v>
      </c>
      <c r="D84" s="103">
        <v>44761</v>
      </c>
      <c r="E84" s="50"/>
    </row>
    <row r="85" spans="1:5" ht="19.5" customHeight="1" x14ac:dyDescent="0.2">
      <c r="A85" s="61" t="s">
        <v>344</v>
      </c>
      <c r="B85" s="129" t="s">
        <v>98</v>
      </c>
      <c r="C85" s="101">
        <v>2153</v>
      </c>
      <c r="D85" s="103">
        <v>44755</v>
      </c>
      <c r="E85" s="50"/>
    </row>
    <row r="86" spans="1:5" ht="19.5" customHeight="1" x14ac:dyDescent="0.2">
      <c r="A86" s="61" t="s">
        <v>208</v>
      </c>
      <c r="B86" s="129" t="s">
        <v>209</v>
      </c>
      <c r="C86" s="101">
        <v>2140.2600000000002</v>
      </c>
      <c r="D86" s="103">
        <v>44755</v>
      </c>
      <c r="E86" s="50"/>
    </row>
    <row r="87" spans="1:5" ht="19.5" customHeight="1" x14ac:dyDescent="0.2">
      <c r="A87" s="61" t="s">
        <v>120</v>
      </c>
      <c r="B87" s="129" t="s">
        <v>234</v>
      </c>
      <c r="C87" s="101">
        <v>2137.08</v>
      </c>
      <c r="D87" s="103">
        <v>44761</v>
      </c>
      <c r="E87" s="50"/>
    </row>
    <row r="88" spans="1:5" ht="19.5" customHeight="1" x14ac:dyDescent="0.2">
      <c r="A88" s="61" t="s">
        <v>232</v>
      </c>
      <c r="B88" s="129" t="s">
        <v>310</v>
      </c>
      <c r="C88" s="101">
        <v>2101</v>
      </c>
      <c r="D88" s="103">
        <v>44762</v>
      </c>
      <c r="E88" s="50"/>
    </row>
    <row r="89" spans="1:5" ht="19.5" customHeight="1" x14ac:dyDescent="0.2">
      <c r="A89" s="61" t="s">
        <v>214</v>
      </c>
      <c r="B89" s="129" t="s">
        <v>226</v>
      </c>
      <c r="C89" s="101">
        <v>2085</v>
      </c>
      <c r="D89" s="103">
        <v>44762</v>
      </c>
      <c r="E89" s="50"/>
    </row>
    <row r="90" spans="1:5" ht="19.5" customHeight="1" x14ac:dyDescent="0.2">
      <c r="A90" s="61" t="s">
        <v>171</v>
      </c>
      <c r="B90" s="129" t="s">
        <v>345</v>
      </c>
      <c r="C90" s="101">
        <v>2076.7600000000002</v>
      </c>
      <c r="D90" s="103">
        <v>44755</v>
      </c>
      <c r="E90" s="50"/>
    </row>
    <row r="91" spans="1:5" ht="19.5" customHeight="1" x14ac:dyDescent="0.2">
      <c r="A91" s="61" t="s">
        <v>346</v>
      </c>
      <c r="B91" s="129" t="s">
        <v>188</v>
      </c>
      <c r="C91" s="101">
        <v>2063.9299999999998</v>
      </c>
      <c r="D91" s="103">
        <v>44768</v>
      </c>
      <c r="E91" s="50"/>
    </row>
    <row r="92" spans="1:5" ht="19.5" customHeight="1" x14ac:dyDescent="0.2">
      <c r="A92" s="61" t="s">
        <v>103</v>
      </c>
      <c r="B92" s="129" t="s">
        <v>308</v>
      </c>
      <c r="C92" s="101">
        <v>2037.57</v>
      </c>
      <c r="D92" s="103">
        <v>44748</v>
      </c>
      <c r="E92" s="50"/>
    </row>
    <row r="93" spans="1:5" ht="19.5" customHeight="1" x14ac:dyDescent="0.2">
      <c r="A93" s="61" t="s">
        <v>117</v>
      </c>
      <c r="B93" s="129" t="s">
        <v>246</v>
      </c>
      <c r="C93" s="101">
        <v>2000.94</v>
      </c>
      <c r="D93" s="103">
        <v>44748</v>
      </c>
      <c r="E93" s="50"/>
    </row>
    <row r="94" spans="1:5" ht="19.5" customHeight="1" x14ac:dyDescent="0.2">
      <c r="A94" s="61" t="s">
        <v>210</v>
      </c>
      <c r="B94" s="129" t="s">
        <v>347</v>
      </c>
      <c r="C94" s="101">
        <v>2000</v>
      </c>
      <c r="D94" s="103">
        <v>44755</v>
      </c>
      <c r="E94" s="50"/>
    </row>
    <row r="95" spans="1:5" ht="19.5" customHeight="1" x14ac:dyDescent="0.2">
      <c r="A95" s="61" t="s">
        <v>348</v>
      </c>
      <c r="B95" s="129" t="s">
        <v>312</v>
      </c>
      <c r="C95" s="101">
        <v>1985.58</v>
      </c>
      <c r="D95" s="103">
        <v>44748</v>
      </c>
      <c r="E95" s="50"/>
    </row>
    <row r="96" spans="1:5" ht="19.5" customHeight="1" x14ac:dyDescent="0.2">
      <c r="A96" s="61" t="s">
        <v>309</v>
      </c>
      <c r="B96" s="129" t="s">
        <v>349</v>
      </c>
      <c r="C96" s="101">
        <v>1975</v>
      </c>
      <c r="D96" s="103">
        <v>44761</v>
      </c>
      <c r="E96" s="50"/>
    </row>
    <row r="97" spans="1:5" ht="19.5" customHeight="1" x14ac:dyDescent="0.2">
      <c r="A97" s="61" t="s">
        <v>350</v>
      </c>
      <c r="B97" s="129" t="s">
        <v>99</v>
      </c>
      <c r="C97" s="101">
        <v>1944.14</v>
      </c>
      <c r="D97" s="103">
        <v>44761</v>
      </c>
      <c r="E97" s="50"/>
    </row>
    <row r="98" spans="1:5" ht="19.5" customHeight="1" x14ac:dyDescent="0.2">
      <c r="A98" s="61" t="s">
        <v>351</v>
      </c>
      <c r="B98" s="129" t="s">
        <v>352</v>
      </c>
      <c r="C98" s="101">
        <v>1892</v>
      </c>
      <c r="D98" s="103">
        <v>44748</v>
      </c>
      <c r="E98" s="50"/>
    </row>
    <row r="99" spans="1:5" ht="19.5" customHeight="1" x14ac:dyDescent="0.2">
      <c r="A99" s="61" t="s">
        <v>353</v>
      </c>
      <c r="B99" s="129" t="s">
        <v>115</v>
      </c>
      <c r="C99" s="101">
        <v>1875</v>
      </c>
      <c r="D99" s="103">
        <v>44768</v>
      </c>
      <c r="E99" s="50"/>
    </row>
    <row r="100" spans="1:5" ht="19.5" customHeight="1" x14ac:dyDescent="0.2">
      <c r="A100" s="61" t="s">
        <v>354</v>
      </c>
      <c r="B100" s="129" t="s">
        <v>155</v>
      </c>
      <c r="C100" s="101">
        <v>1872</v>
      </c>
      <c r="D100" s="103">
        <v>44761</v>
      </c>
      <c r="E100" s="50"/>
    </row>
    <row r="101" spans="1:5" ht="19.5" customHeight="1" x14ac:dyDescent="0.2">
      <c r="A101" s="61" t="s">
        <v>309</v>
      </c>
      <c r="B101" s="129" t="s">
        <v>310</v>
      </c>
      <c r="C101" s="101">
        <v>1817</v>
      </c>
      <c r="D101" s="103">
        <v>44769</v>
      </c>
      <c r="E101" s="50"/>
    </row>
    <row r="102" spans="1:5" ht="19.5" customHeight="1" x14ac:dyDescent="0.2">
      <c r="A102" s="61" t="s">
        <v>204</v>
      </c>
      <c r="B102" s="129" t="s">
        <v>355</v>
      </c>
      <c r="C102" s="101">
        <v>1800</v>
      </c>
      <c r="D102" s="103">
        <v>44753</v>
      </c>
      <c r="E102" s="50"/>
    </row>
    <row r="103" spans="1:5" ht="19.5" customHeight="1" x14ac:dyDescent="0.2">
      <c r="A103" s="61" t="s">
        <v>103</v>
      </c>
      <c r="B103" s="129" t="s">
        <v>104</v>
      </c>
      <c r="C103" s="101">
        <v>1800</v>
      </c>
      <c r="D103" s="103">
        <v>44761</v>
      </c>
      <c r="E103" s="50"/>
    </row>
    <row r="104" spans="1:5" ht="19.5" customHeight="1" x14ac:dyDescent="0.2">
      <c r="A104" s="61" t="s">
        <v>356</v>
      </c>
      <c r="B104" s="129" t="s">
        <v>183</v>
      </c>
      <c r="C104" s="101">
        <v>1800</v>
      </c>
      <c r="D104" s="103">
        <v>44761</v>
      </c>
      <c r="E104" s="50"/>
    </row>
    <row r="105" spans="1:5" ht="19.5" customHeight="1" x14ac:dyDescent="0.2">
      <c r="A105" s="61" t="s">
        <v>294</v>
      </c>
      <c r="B105" s="129" t="s">
        <v>218</v>
      </c>
      <c r="C105" s="101">
        <v>1771.45</v>
      </c>
      <c r="D105" s="103">
        <v>44748</v>
      </c>
      <c r="E105" s="50"/>
    </row>
    <row r="106" spans="1:5" ht="19.5" customHeight="1" x14ac:dyDescent="0.2">
      <c r="A106" s="61" t="s">
        <v>131</v>
      </c>
      <c r="B106" s="129" t="s">
        <v>192</v>
      </c>
      <c r="C106" s="101">
        <v>1761.74</v>
      </c>
      <c r="D106" s="103">
        <v>44768</v>
      </c>
      <c r="E106" s="50"/>
    </row>
    <row r="107" spans="1:5" ht="19.5" customHeight="1" x14ac:dyDescent="0.2">
      <c r="A107" s="61" t="s">
        <v>159</v>
      </c>
      <c r="B107" s="129" t="s">
        <v>357</v>
      </c>
      <c r="C107" s="101">
        <v>1750</v>
      </c>
      <c r="D107" s="103">
        <v>44761</v>
      </c>
      <c r="E107" s="50"/>
    </row>
    <row r="108" spans="1:5" ht="19.5" customHeight="1" x14ac:dyDescent="0.2">
      <c r="A108" s="61" t="s">
        <v>214</v>
      </c>
      <c r="B108" s="129" t="s">
        <v>220</v>
      </c>
      <c r="C108" s="101">
        <v>1655</v>
      </c>
      <c r="D108" s="103">
        <v>44753</v>
      </c>
      <c r="E108" s="50"/>
    </row>
    <row r="109" spans="1:5" ht="19.5" customHeight="1" x14ac:dyDescent="0.2">
      <c r="A109" s="61" t="s">
        <v>185</v>
      </c>
      <c r="B109" s="129" t="s">
        <v>167</v>
      </c>
      <c r="C109" s="101">
        <v>1650</v>
      </c>
      <c r="D109" s="103">
        <v>44762</v>
      </c>
      <c r="E109" s="50"/>
    </row>
    <row r="110" spans="1:5" ht="19.5" customHeight="1" x14ac:dyDescent="0.2">
      <c r="A110" s="61" t="s">
        <v>221</v>
      </c>
      <c r="B110" s="129" t="s">
        <v>358</v>
      </c>
      <c r="C110" s="101">
        <v>1612.66</v>
      </c>
      <c r="D110" s="103">
        <v>44755</v>
      </c>
      <c r="E110" s="50"/>
    </row>
    <row r="111" spans="1:5" ht="19.5" customHeight="1" x14ac:dyDescent="0.2">
      <c r="A111" s="61" t="s">
        <v>222</v>
      </c>
      <c r="B111" s="129" t="s">
        <v>223</v>
      </c>
      <c r="C111" s="101">
        <v>1605.22</v>
      </c>
      <c r="D111" s="103">
        <v>44769</v>
      </c>
      <c r="E111" s="50"/>
    </row>
    <row r="112" spans="1:5" ht="19.5" customHeight="1" x14ac:dyDescent="0.2">
      <c r="A112" s="61" t="s">
        <v>168</v>
      </c>
      <c r="B112" s="129" t="s">
        <v>186</v>
      </c>
      <c r="C112" s="101">
        <v>1556.41</v>
      </c>
      <c r="D112" s="103">
        <v>44768</v>
      </c>
      <c r="E112" s="50"/>
    </row>
    <row r="113" spans="1:5" ht="19.5" customHeight="1" x14ac:dyDescent="0.2">
      <c r="A113" s="61" t="s">
        <v>359</v>
      </c>
      <c r="B113" s="129" t="s">
        <v>360</v>
      </c>
      <c r="C113" s="101">
        <v>1541.63</v>
      </c>
      <c r="D113" s="103">
        <v>44748</v>
      </c>
      <c r="E113" s="50"/>
    </row>
    <row r="114" spans="1:5" ht="19.5" customHeight="1" x14ac:dyDescent="0.2">
      <c r="A114" s="61" t="s">
        <v>243</v>
      </c>
      <c r="B114" s="129" t="s">
        <v>218</v>
      </c>
      <c r="C114" s="101">
        <v>1534.62</v>
      </c>
      <c r="D114" s="103">
        <v>44748</v>
      </c>
      <c r="E114" s="50"/>
    </row>
    <row r="115" spans="1:5" ht="19.5" customHeight="1" x14ac:dyDescent="0.2">
      <c r="A115" s="61" t="s">
        <v>139</v>
      </c>
      <c r="B115" s="129" t="s">
        <v>98</v>
      </c>
      <c r="C115" s="101">
        <v>1520</v>
      </c>
      <c r="D115" s="103">
        <v>44761</v>
      </c>
      <c r="E115" s="50"/>
    </row>
    <row r="116" spans="1:5" ht="19.5" customHeight="1" x14ac:dyDescent="0.2">
      <c r="A116" s="61" t="s">
        <v>117</v>
      </c>
      <c r="B116" s="129" t="s">
        <v>107</v>
      </c>
      <c r="C116" s="101">
        <v>1514.5</v>
      </c>
      <c r="D116" s="103">
        <v>44761</v>
      </c>
      <c r="E116" s="50"/>
    </row>
    <row r="117" spans="1:5" ht="19.5" customHeight="1" x14ac:dyDescent="0.2">
      <c r="A117" s="61" t="s">
        <v>216</v>
      </c>
      <c r="B117" s="129" t="s">
        <v>167</v>
      </c>
      <c r="C117" s="101">
        <v>1500</v>
      </c>
      <c r="D117" s="103">
        <v>44768</v>
      </c>
      <c r="E117" s="50"/>
    </row>
    <row r="118" spans="1:5" ht="19.5" customHeight="1" x14ac:dyDescent="0.2">
      <c r="A118" s="61" t="s">
        <v>150</v>
      </c>
      <c r="B118" s="129" t="s">
        <v>361</v>
      </c>
      <c r="C118" s="101">
        <v>1483.12</v>
      </c>
      <c r="D118" s="103">
        <v>44748</v>
      </c>
      <c r="E118" s="50"/>
    </row>
    <row r="119" spans="1:5" ht="19.5" customHeight="1" x14ac:dyDescent="0.2">
      <c r="A119" s="61" t="s">
        <v>362</v>
      </c>
      <c r="B119" s="129" t="s">
        <v>363</v>
      </c>
      <c r="C119" s="101">
        <v>1481.71</v>
      </c>
      <c r="D119" s="103">
        <v>44768</v>
      </c>
      <c r="E119" s="50"/>
    </row>
    <row r="120" spans="1:5" ht="19.5" customHeight="1" x14ac:dyDescent="0.2">
      <c r="A120" s="61" t="s">
        <v>213</v>
      </c>
      <c r="B120" s="129" t="s">
        <v>364</v>
      </c>
      <c r="C120" s="101">
        <v>1478</v>
      </c>
      <c r="D120" s="103">
        <v>44768</v>
      </c>
      <c r="E120" s="50"/>
    </row>
    <row r="121" spans="1:5" ht="19.5" customHeight="1" x14ac:dyDescent="0.2">
      <c r="A121" s="61" t="s">
        <v>365</v>
      </c>
      <c r="B121" s="129" t="s">
        <v>217</v>
      </c>
      <c r="C121" s="101">
        <v>1474.08</v>
      </c>
      <c r="D121" s="103">
        <v>44761</v>
      </c>
      <c r="E121" s="50"/>
    </row>
    <row r="122" spans="1:5" ht="19.5" customHeight="1" x14ac:dyDescent="0.2">
      <c r="A122" s="61" t="s">
        <v>366</v>
      </c>
      <c r="B122" s="129" t="s">
        <v>367</v>
      </c>
      <c r="C122" s="101">
        <v>1414.21</v>
      </c>
      <c r="D122" s="103">
        <v>44753</v>
      </c>
      <c r="E122" s="50"/>
    </row>
    <row r="123" spans="1:5" ht="19.5" customHeight="1" x14ac:dyDescent="0.2">
      <c r="A123" s="61" t="s">
        <v>211</v>
      </c>
      <c r="B123" s="129" t="s">
        <v>115</v>
      </c>
      <c r="C123" s="101">
        <v>1407.85</v>
      </c>
      <c r="D123" s="103">
        <v>44768</v>
      </c>
      <c r="E123" s="50"/>
    </row>
    <row r="124" spans="1:5" ht="19.5" customHeight="1" x14ac:dyDescent="0.2">
      <c r="A124" s="61" t="s">
        <v>190</v>
      </c>
      <c r="B124" s="129" t="s">
        <v>368</v>
      </c>
      <c r="C124" s="101">
        <v>1403.5</v>
      </c>
      <c r="D124" s="103">
        <v>44761</v>
      </c>
      <c r="E124" s="50"/>
    </row>
    <row r="125" spans="1:5" ht="19.5" customHeight="1" x14ac:dyDescent="0.2">
      <c r="A125" s="61" t="s">
        <v>216</v>
      </c>
      <c r="B125" s="129" t="s">
        <v>240</v>
      </c>
      <c r="C125" s="101">
        <v>1344</v>
      </c>
      <c r="D125" s="103">
        <v>44753</v>
      </c>
      <c r="E125" s="50"/>
    </row>
    <row r="126" spans="1:5" ht="19.5" customHeight="1" x14ac:dyDescent="0.2">
      <c r="A126" s="61" t="s">
        <v>151</v>
      </c>
      <c r="B126" s="129" t="s">
        <v>369</v>
      </c>
      <c r="C126" s="101">
        <v>1325.48</v>
      </c>
      <c r="D126" s="103">
        <v>44748</v>
      </c>
      <c r="E126" s="50"/>
    </row>
    <row r="127" spans="1:5" ht="19.5" customHeight="1" x14ac:dyDescent="0.2">
      <c r="A127" s="61" t="s">
        <v>228</v>
      </c>
      <c r="B127" s="129" t="s">
        <v>119</v>
      </c>
      <c r="C127" s="101">
        <v>1312.9</v>
      </c>
      <c r="D127" s="103">
        <v>44768</v>
      </c>
      <c r="E127" s="50"/>
    </row>
    <row r="128" spans="1:5" ht="19.5" customHeight="1" x14ac:dyDescent="0.2">
      <c r="A128" s="61" t="s">
        <v>153</v>
      </c>
      <c r="B128" s="129" t="s">
        <v>370</v>
      </c>
      <c r="C128" s="101">
        <v>1301</v>
      </c>
      <c r="D128" s="103">
        <v>44769</v>
      </c>
      <c r="E128" s="50"/>
    </row>
    <row r="129" spans="1:5" ht="19.5" customHeight="1" x14ac:dyDescent="0.2">
      <c r="A129" s="61" t="s">
        <v>323</v>
      </c>
      <c r="B129" s="129" t="s">
        <v>100</v>
      </c>
      <c r="C129" s="101">
        <v>1275</v>
      </c>
      <c r="D129" s="103">
        <v>44761</v>
      </c>
      <c r="E129" s="50"/>
    </row>
    <row r="130" spans="1:5" ht="19.5" customHeight="1" x14ac:dyDescent="0.2">
      <c r="A130" s="61" t="s">
        <v>371</v>
      </c>
      <c r="B130" s="129" t="s">
        <v>110</v>
      </c>
      <c r="C130" s="101">
        <v>1212.79</v>
      </c>
      <c r="D130" s="103">
        <v>44753</v>
      </c>
      <c r="E130" s="50"/>
    </row>
    <row r="131" spans="1:5" ht="19.5" customHeight="1" x14ac:dyDescent="0.2">
      <c r="A131" s="61" t="s">
        <v>372</v>
      </c>
      <c r="B131" s="129" t="s">
        <v>115</v>
      </c>
      <c r="C131" s="101">
        <v>1200</v>
      </c>
      <c r="D131" s="103">
        <v>44761</v>
      </c>
      <c r="E131" s="50"/>
    </row>
    <row r="132" spans="1:5" ht="19.5" customHeight="1" x14ac:dyDescent="0.2">
      <c r="A132" s="61" t="s">
        <v>334</v>
      </c>
      <c r="B132" s="129" t="s">
        <v>373</v>
      </c>
      <c r="C132" s="101">
        <v>1150</v>
      </c>
      <c r="D132" s="103">
        <v>44755</v>
      </c>
      <c r="E132" s="50"/>
    </row>
    <row r="133" spans="1:5" ht="19.5" customHeight="1" x14ac:dyDescent="0.2">
      <c r="A133" s="61" t="s">
        <v>224</v>
      </c>
      <c r="B133" s="129" t="s">
        <v>225</v>
      </c>
      <c r="C133" s="101">
        <v>1144.3699999999999</v>
      </c>
      <c r="D133" s="103">
        <v>44755</v>
      </c>
      <c r="E133" s="50"/>
    </row>
    <row r="134" spans="1:5" ht="19.5" customHeight="1" x14ac:dyDescent="0.2">
      <c r="A134" s="61" t="s">
        <v>230</v>
      </c>
      <c r="B134" s="129" t="s">
        <v>231</v>
      </c>
      <c r="C134" s="101">
        <v>1085</v>
      </c>
      <c r="D134" s="103">
        <v>44770</v>
      </c>
      <c r="E134" s="50"/>
    </row>
    <row r="135" spans="1:5" ht="19.5" customHeight="1" x14ac:dyDescent="0.2">
      <c r="A135" s="61" t="s">
        <v>142</v>
      </c>
      <c r="B135" s="129" t="s">
        <v>98</v>
      </c>
      <c r="C135" s="101">
        <v>1072.2</v>
      </c>
      <c r="D135" s="103">
        <v>44755</v>
      </c>
      <c r="E135" s="50"/>
    </row>
    <row r="136" spans="1:5" ht="19.5" customHeight="1" x14ac:dyDescent="0.2">
      <c r="A136" s="61" t="s">
        <v>175</v>
      </c>
      <c r="B136" s="129" t="s">
        <v>374</v>
      </c>
      <c r="C136" s="101">
        <v>1056.52</v>
      </c>
      <c r="D136" s="103">
        <v>44768</v>
      </c>
      <c r="E136" s="50"/>
    </row>
    <row r="137" spans="1:5" ht="19.5" customHeight="1" x14ac:dyDescent="0.2">
      <c r="A137" s="61" t="s">
        <v>207</v>
      </c>
      <c r="B137" s="129" t="s">
        <v>375</v>
      </c>
      <c r="C137" s="101">
        <v>1045.83</v>
      </c>
      <c r="D137" s="103">
        <v>44761</v>
      </c>
      <c r="E137" s="50"/>
    </row>
    <row r="138" spans="1:5" ht="19.5" customHeight="1" x14ac:dyDescent="0.2">
      <c r="A138" s="61" t="s">
        <v>205</v>
      </c>
      <c r="B138" s="129" t="s">
        <v>376</v>
      </c>
      <c r="C138" s="101">
        <v>1045.74</v>
      </c>
      <c r="D138" s="103">
        <v>44753</v>
      </c>
      <c r="E138" s="50"/>
    </row>
    <row r="139" spans="1:5" ht="19.5" customHeight="1" x14ac:dyDescent="0.2">
      <c r="A139" s="61" t="s">
        <v>116</v>
      </c>
      <c r="B139" s="129" t="s">
        <v>109</v>
      </c>
      <c r="C139" s="101">
        <v>1001.54</v>
      </c>
      <c r="D139" s="103">
        <v>44755</v>
      </c>
      <c r="E139" s="50"/>
    </row>
    <row r="140" spans="1:5" ht="19.5" customHeight="1" x14ac:dyDescent="0.2">
      <c r="A140" s="61" t="s">
        <v>116</v>
      </c>
      <c r="B140" s="129" t="s">
        <v>109</v>
      </c>
      <c r="C140" s="101">
        <v>1000.09</v>
      </c>
      <c r="D140" s="103">
        <v>44769</v>
      </c>
      <c r="E140" s="50"/>
    </row>
    <row r="141" spans="1:5" ht="19.5" customHeight="1" x14ac:dyDescent="0.2">
      <c r="A141" s="61" t="s">
        <v>377</v>
      </c>
      <c r="B141" s="129" t="s">
        <v>378</v>
      </c>
      <c r="C141" s="101">
        <v>1000</v>
      </c>
      <c r="D141" s="103">
        <v>44768</v>
      </c>
      <c r="E141" s="50"/>
    </row>
    <row r="142" spans="1:5" ht="19.5" customHeight="1" x14ac:dyDescent="0.2">
      <c r="A142" s="61" t="s">
        <v>166</v>
      </c>
      <c r="B142" s="129" t="s">
        <v>379</v>
      </c>
      <c r="C142" s="101">
        <v>950</v>
      </c>
      <c r="D142" s="103">
        <v>44755</v>
      </c>
      <c r="E142" s="50"/>
    </row>
    <row r="143" spans="1:5" ht="19.5" customHeight="1" x14ac:dyDescent="0.2">
      <c r="A143" s="61" t="s">
        <v>342</v>
      </c>
      <c r="B143" s="129" t="s">
        <v>380</v>
      </c>
      <c r="C143" s="101">
        <v>937.37</v>
      </c>
      <c r="D143" s="103">
        <v>44757</v>
      </c>
      <c r="E143" s="50"/>
    </row>
    <row r="144" spans="1:5" ht="19.5" customHeight="1" x14ac:dyDescent="0.2">
      <c r="A144" s="61" t="s">
        <v>112</v>
      </c>
      <c r="B144" s="129" t="s">
        <v>99</v>
      </c>
      <c r="C144" s="101">
        <v>911.75</v>
      </c>
      <c r="D144" s="103">
        <v>44761</v>
      </c>
      <c r="E144" s="50"/>
    </row>
    <row r="145" spans="1:5" ht="19.5" customHeight="1" x14ac:dyDescent="0.2">
      <c r="A145" s="61" t="s">
        <v>381</v>
      </c>
      <c r="B145" s="129" t="s">
        <v>113</v>
      </c>
      <c r="C145" s="101">
        <v>894.55</v>
      </c>
      <c r="D145" s="103">
        <v>44761</v>
      </c>
      <c r="E145" s="50"/>
    </row>
    <row r="146" spans="1:5" ht="19.5" customHeight="1" x14ac:dyDescent="0.2">
      <c r="A146" s="61" t="s">
        <v>131</v>
      </c>
      <c r="B146" s="129" t="s">
        <v>187</v>
      </c>
      <c r="C146" s="101">
        <v>867.03</v>
      </c>
      <c r="D146" s="103">
        <v>44761</v>
      </c>
      <c r="E146" s="50"/>
    </row>
    <row r="147" spans="1:5" ht="19.5" customHeight="1" x14ac:dyDescent="0.2">
      <c r="A147" s="61" t="s">
        <v>148</v>
      </c>
      <c r="B147" s="129" t="s">
        <v>113</v>
      </c>
      <c r="C147" s="101">
        <v>795.96</v>
      </c>
      <c r="D147" s="103">
        <v>44761</v>
      </c>
      <c r="E147" s="50"/>
    </row>
    <row r="148" spans="1:5" ht="19.5" customHeight="1" x14ac:dyDescent="0.2">
      <c r="A148" s="61" t="s">
        <v>313</v>
      </c>
      <c r="B148" s="129" t="s">
        <v>105</v>
      </c>
      <c r="C148" s="101">
        <v>792</v>
      </c>
      <c r="D148" s="103">
        <v>44753</v>
      </c>
      <c r="E148" s="50"/>
    </row>
    <row r="149" spans="1:5" ht="19.5" customHeight="1" x14ac:dyDescent="0.2">
      <c r="A149" s="61" t="s">
        <v>382</v>
      </c>
      <c r="B149" s="129" t="s">
        <v>383</v>
      </c>
      <c r="C149" s="101">
        <v>764.01</v>
      </c>
      <c r="D149" s="103">
        <v>44753</v>
      </c>
      <c r="E149" s="50"/>
    </row>
    <row r="150" spans="1:5" ht="19.5" customHeight="1" x14ac:dyDescent="0.2">
      <c r="A150" s="61" t="s">
        <v>114</v>
      </c>
      <c r="B150" s="129" t="s">
        <v>110</v>
      </c>
      <c r="C150" s="101">
        <v>752.43</v>
      </c>
      <c r="D150" s="103">
        <v>44761</v>
      </c>
      <c r="E150" s="50"/>
    </row>
    <row r="151" spans="1:5" ht="19.5" customHeight="1" x14ac:dyDescent="0.2">
      <c r="A151" s="61" t="s">
        <v>139</v>
      </c>
      <c r="B151" s="129" t="s">
        <v>384</v>
      </c>
      <c r="C151" s="101">
        <v>720.78</v>
      </c>
      <c r="D151" s="103">
        <v>44748</v>
      </c>
      <c r="E151" s="50"/>
    </row>
    <row r="152" spans="1:5" ht="19.5" customHeight="1" x14ac:dyDescent="0.2">
      <c r="A152" s="61" t="s">
        <v>385</v>
      </c>
      <c r="B152" s="129" t="s">
        <v>386</v>
      </c>
      <c r="C152" s="101">
        <v>716.43</v>
      </c>
      <c r="D152" s="103">
        <v>44753</v>
      </c>
      <c r="E152" s="50"/>
    </row>
    <row r="153" spans="1:5" ht="19.5" customHeight="1" x14ac:dyDescent="0.2">
      <c r="A153" s="61" t="s">
        <v>387</v>
      </c>
      <c r="B153" s="129" t="s">
        <v>388</v>
      </c>
      <c r="C153" s="101">
        <v>611</v>
      </c>
      <c r="D153" s="103">
        <v>44753</v>
      </c>
      <c r="E153" s="50"/>
    </row>
    <row r="154" spans="1:5" ht="19.5" customHeight="1" x14ac:dyDescent="0.2">
      <c r="A154" s="61" t="s">
        <v>131</v>
      </c>
      <c r="B154" s="129" t="s">
        <v>389</v>
      </c>
      <c r="C154" s="101">
        <v>569.12</v>
      </c>
      <c r="D154" s="103">
        <v>44748</v>
      </c>
      <c r="E154" s="50"/>
    </row>
    <row r="155" spans="1:5" ht="19.5" customHeight="1" x14ac:dyDescent="0.2">
      <c r="A155" s="61" t="s">
        <v>390</v>
      </c>
      <c r="B155" s="129" t="s">
        <v>105</v>
      </c>
      <c r="C155" s="101">
        <v>566.72</v>
      </c>
      <c r="D155" s="103">
        <v>44768</v>
      </c>
      <c r="E155" s="50"/>
    </row>
    <row r="156" spans="1:5" ht="19.5" customHeight="1" x14ac:dyDescent="0.2">
      <c r="A156" s="61" t="s">
        <v>391</v>
      </c>
      <c r="B156" s="129" t="s">
        <v>110</v>
      </c>
      <c r="C156" s="101">
        <v>559</v>
      </c>
      <c r="D156" s="103">
        <v>44761</v>
      </c>
      <c r="E156" s="50"/>
    </row>
    <row r="157" spans="1:5" ht="19.5" customHeight="1" x14ac:dyDescent="0.2">
      <c r="A157" s="61" t="s">
        <v>392</v>
      </c>
      <c r="B157" s="129" t="s">
        <v>393</v>
      </c>
      <c r="C157" s="101">
        <v>551.83000000000004</v>
      </c>
      <c r="D157" s="103">
        <v>44753</v>
      </c>
      <c r="E157" s="50"/>
    </row>
    <row r="158" spans="1:5" ht="19.5" customHeight="1" x14ac:dyDescent="0.2">
      <c r="A158" s="61" t="s">
        <v>366</v>
      </c>
      <c r="B158" s="129" t="s">
        <v>113</v>
      </c>
      <c r="C158" s="101">
        <v>534.45000000000005</v>
      </c>
      <c r="D158" s="103">
        <v>44768</v>
      </c>
      <c r="E158" s="50"/>
    </row>
    <row r="159" spans="1:5" ht="19.5" customHeight="1" x14ac:dyDescent="0.2">
      <c r="A159" s="61" t="s">
        <v>111</v>
      </c>
      <c r="B159" s="129" t="s">
        <v>227</v>
      </c>
      <c r="C159" s="101">
        <v>528</v>
      </c>
      <c r="D159" s="103">
        <v>44762</v>
      </c>
      <c r="E159" s="50"/>
    </row>
    <row r="160" spans="1:5" ht="19.5" customHeight="1" x14ac:dyDescent="0.2">
      <c r="A160" s="61" t="s">
        <v>116</v>
      </c>
      <c r="B160" s="129" t="s">
        <v>109</v>
      </c>
      <c r="C160" s="101">
        <v>520.38</v>
      </c>
      <c r="D160" s="103">
        <v>44761</v>
      </c>
      <c r="E160" s="50"/>
    </row>
    <row r="161" spans="1:5" ht="19.5" customHeight="1" x14ac:dyDescent="0.2">
      <c r="A161" s="61" t="s">
        <v>154</v>
      </c>
      <c r="B161" s="129" t="s">
        <v>394</v>
      </c>
      <c r="C161" s="101">
        <v>509</v>
      </c>
      <c r="D161" s="103">
        <v>44753</v>
      </c>
      <c r="E161" s="50"/>
    </row>
    <row r="162" spans="1:5" ht="19.5" customHeight="1" x14ac:dyDescent="0.2">
      <c r="A162" s="61" t="s">
        <v>395</v>
      </c>
      <c r="B162" s="129" t="s">
        <v>396</v>
      </c>
      <c r="C162" s="101">
        <v>500</v>
      </c>
      <c r="D162" s="103">
        <v>44761</v>
      </c>
      <c r="E162" s="50"/>
    </row>
    <row r="163" spans="1:5" ht="19.5" customHeight="1" x14ac:dyDescent="0.2">
      <c r="A163" s="61" t="s">
        <v>397</v>
      </c>
      <c r="B163" s="129" t="s">
        <v>398</v>
      </c>
      <c r="C163" s="101">
        <v>500</v>
      </c>
      <c r="D163" s="103">
        <v>44762</v>
      </c>
      <c r="E163" s="50"/>
    </row>
    <row r="164" spans="1:5" ht="19.5" customHeight="1" x14ac:dyDescent="0.2">
      <c r="A164" s="61" t="s">
        <v>399</v>
      </c>
      <c r="B164" s="129" t="s">
        <v>400</v>
      </c>
      <c r="C164" s="101">
        <v>496.95</v>
      </c>
      <c r="D164" s="103">
        <v>44768</v>
      </c>
      <c r="E164" s="50"/>
    </row>
    <row r="165" spans="1:5" ht="19.5" customHeight="1" x14ac:dyDescent="0.2">
      <c r="A165" s="61" t="s">
        <v>401</v>
      </c>
      <c r="B165" s="129" t="s">
        <v>402</v>
      </c>
      <c r="C165" s="101">
        <v>496.38</v>
      </c>
      <c r="D165" s="103">
        <v>44748</v>
      </c>
      <c r="E165" s="50"/>
    </row>
    <row r="166" spans="1:5" ht="19.5" customHeight="1" x14ac:dyDescent="0.2">
      <c r="A166" s="61" t="s">
        <v>169</v>
      </c>
      <c r="B166" s="129" t="s">
        <v>170</v>
      </c>
      <c r="C166" s="101">
        <v>485.1</v>
      </c>
      <c r="D166" s="103">
        <v>44761</v>
      </c>
      <c r="E166" s="50"/>
    </row>
    <row r="167" spans="1:5" ht="19.5" customHeight="1" x14ac:dyDescent="0.2">
      <c r="A167" s="61" t="s">
        <v>403</v>
      </c>
      <c r="B167" s="129" t="s">
        <v>110</v>
      </c>
      <c r="C167" s="101">
        <v>480.9</v>
      </c>
      <c r="D167" s="103">
        <v>44761</v>
      </c>
      <c r="E167" s="50"/>
    </row>
    <row r="168" spans="1:5" ht="19.5" customHeight="1" x14ac:dyDescent="0.2">
      <c r="A168" s="61" t="s">
        <v>157</v>
      </c>
      <c r="B168" s="129" t="s">
        <v>404</v>
      </c>
      <c r="C168" s="101">
        <v>480.55</v>
      </c>
      <c r="D168" s="103">
        <v>44761</v>
      </c>
      <c r="E168" s="50"/>
    </row>
    <row r="169" spans="1:5" ht="19.5" customHeight="1" x14ac:dyDescent="0.2">
      <c r="A169" s="61" t="s">
        <v>181</v>
      </c>
      <c r="B169" s="129" t="s">
        <v>218</v>
      </c>
      <c r="C169" s="101">
        <v>470.92</v>
      </c>
      <c r="D169" s="103">
        <v>44753</v>
      </c>
      <c r="E169" s="50"/>
    </row>
    <row r="170" spans="1:5" ht="19.5" customHeight="1" x14ac:dyDescent="0.2">
      <c r="A170" s="61" t="s">
        <v>405</v>
      </c>
      <c r="B170" s="129" t="s">
        <v>406</v>
      </c>
      <c r="C170" s="101">
        <v>460.69</v>
      </c>
      <c r="D170" s="103">
        <v>44753</v>
      </c>
      <c r="E170" s="50"/>
    </row>
    <row r="171" spans="1:5" ht="19.5" customHeight="1" x14ac:dyDescent="0.2">
      <c r="A171" s="61" t="s">
        <v>138</v>
      </c>
      <c r="B171" s="129" t="s">
        <v>105</v>
      </c>
      <c r="C171" s="101">
        <v>450</v>
      </c>
      <c r="D171" s="103">
        <v>44761</v>
      </c>
      <c r="E171" s="50"/>
    </row>
    <row r="172" spans="1:5" ht="19.5" customHeight="1" x14ac:dyDescent="0.2">
      <c r="A172" s="61" t="s">
        <v>407</v>
      </c>
      <c r="B172" s="129" t="s">
        <v>132</v>
      </c>
      <c r="C172" s="101">
        <v>450</v>
      </c>
      <c r="D172" s="103">
        <v>44769</v>
      </c>
      <c r="E172" s="50"/>
    </row>
    <row r="173" spans="1:5" ht="19.5" customHeight="1" x14ac:dyDescent="0.2">
      <c r="A173" s="61" t="s">
        <v>408</v>
      </c>
      <c r="B173" s="129" t="s">
        <v>98</v>
      </c>
      <c r="C173" s="101">
        <v>415</v>
      </c>
      <c r="D173" s="103">
        <v>44761</v>
      </c>
      <c r="E173" s="50"/>
    </row>
    <row r="174" spans="1:5" ht="19.5" customHeight="1" x14ac:dyDescent="0.2">
      <c r="A174" s="61" t="s">
        <v>242</v>
      </c>
      <c r="B174" s="129" t="s">
        <v>98</v>
      </c>
      <c r="C174" s="101">
        <v>410.77</v>
      </c>
      <c r="D174" s="103">
        <v>44761</v>
      </c>
      <c r="E174" s="50"/>
    </row>
    <row r="175" spans="1:5" ht="19.5" customHeight="1" x14ac:dyDescent="0.2">
      <c r="A175" s="61" t="s">
        <v>409</v>
      </c>
      <c r="B175" s="129" t="s">
        <v>410</v>
      </c>
      <c r="C175" s="101">
        <v>407</v>
      </c>
      <c r="D175" s="103">
        <v>44762</v>
      </c>
      <c r="E175" s="50"/>
    </row>
    <row r="176" spans="1:5" ht="19.5" customHeight="1" x14ac:dyDescent="0.2">
      <c r="A176" s="61" t="s">
        <v>108</v>
      </c>
      <c r="B176" s="129" t="s">
        <v>109</v>
      </c>
      <c r="C176" s="101">
        <v>403.9</v>
      </c>
      <c r="D176" s="103">
        <v>44761</v>
      </c>
      <c r="E176" s="50"/>
    </row>
    <row r="177" spans="1:5" ht="19.5" customHeight="1" x14ac:dyDescent="0.2">
      <c r="A177" s="61" t="s">
        <v>212</v>
      </c>
      <c r="B177" s="129" t="s">
        <v>118</v>
      </c>
      <c r="C177" s="101">
        <v>401.18</v>
      </c>
      <c r="D177" s="103">
        <v>44761</v>
      </c>
      <c r="E177" s="50"/>
    </row>
    <row r="178" spans="1:5" ht="19.5" customHeight="1" x14ac:dyDescent="0.2">
      <c r="A178" s="61" t="s">
        <v>411</v>
      </c>
      <c r="B178" s="129" t="s">
        <v>412</v>
      </c>
      <c r="C178" s="101">
        <v>400</v>
      </c>
      <c r="D178" s="103">
        <v>44753</v>
      </c>
      <c r="E178" s="50"/>
    </row>
    <row r="179" spans="1:5" ht="19.5" customHeight="1" x14ac:dyDescent="0.2">
      <c r="A179" s="61" t="s">
        <v>413</v>
      </c>
      <c r="B179" s="129" t="s">
        <v>132</v>
      </c>
      <c r="C179" s="101">
        <v>400</v>
      </c>
      <c r="D179" s="103">
        <v>44761</v>
      </c>
      <c r="E179" s="50"/>
    </row>
    <row r="180" spans="1:5" ht="19.5" customHeight="1" x14ac:dyDescent="0.2">
      <c r="A180" s="61" t="s">
        <v>257</v>
      </c>
      <c r="B180" s="129" t="s">
        <v>414</v>
      </c>
      <c r="C180" s="101">
        <v>394.19</v>
      </c>
      <c r="D180" s="103">
        <v>44768</v>
      </c>
      <c r="E180" s="50"/>
    </row>
    <row r="181" spans="1:5" ht="19.5" customHeight="1" x14ac:dyDescent="0.2">
      <c r="A181" s="61" t="s">
        <v>154</v>
      </c>
      <c r="B181" s="129" t="s">
        <v>113</v>
      </c>
      <c r="C181" s="101">
        <v>394.1</v>
      </c>
      <c r="D181" s="103">
        <v>44761</v>
      </c>
      <c r="E181" s="50"/>
    </row>
    <row r="182" spans="1:5" ht="19.5" customHeight="1" x14ac:dyDescent="0.2">
      <c r="A182" s="61" t="s">
        <v>131</v>
      </c>
      <c r="B182" s="129" t="s">
        <v>415</v>
      </c>
      <c r="C182" s="101">
        <v>391.99</v>
      </c>
      <c r="D182" s="103">
        <v>44769</v>
      </c>
      <c r="E182" s="50"/>
    </row>
    <row r="183" spans="1:5" ht="19.5" customHeight="1" x14ac:dyDescent="0.2">
      <c r="A183" s="61" t="s">
        <v>416</v>
      </c>
      <c r="B183" s="129" t="s">
        <v>236</v>
      </c>
      <c r="C183" s="101">
        <v>390.93</v>
      </c>
      <c r="D183" s="103">
        <v>44748</v>
      </c>
      <c r="E183" s="50"/>
    </row>
    <row r="184" spans="1:5" ht="19.5" customHeight="1" x14ac:dyDescent="0.2">
      <c r="A184" s="61" t="s">
        <v>417</v>
      </c>
      <c r="B184" s="129" t="s">
        <v>418</v>
      </c>
      <c r="C184" s="101">
        <v>385.87</v>
      </c>
      <c r="D184" s="103">
        <v>44748</v>
      </c>
      <c r="E184" s="50"/>
    </row>
    <row r="185" spans="1:5" ht="19.5" customHeight="1" x14ac:dyDescent="0.2">
      <c r="A185" s="61" t="s">
        <v>138</v>
      </c>
      <c r="B185" s="129" t="s">
        <v>419</v>
      </c>
      <c r="C185" s="101">
        <v>385</v>
      </c>
      <c r="D185" s="103">
        <v>44748</v>
      </c>
      <c r="E185" s="50"/>
    </row>
    <row r="186" spans="1:5" ht="19.5" customHeight="1" x14ac:dyDescent="0.2">
      <c r="A186" s="61" t="s">
        <v>95</v>
      </c>
      <c r="B186" s="129" t="s">
        <v>93</v>
      </c>
      <c r="C186" s="101">
        <v>378.69</v>
      </c>
      <c r="D186" s="103">
        <v>44768</v>
      </c>
      <c r="E186" s="50"/>
    </row>
    <row r="187" spans="1:5" ht="19.5" customHeight="1" x14ac:dyDescent="0.2">
      <c r="A187" s="61" t="s">
        <v>131</v>
      </c>
      <c r="B187" s="129" t="s">
        <v>192</v>
      </c>
      <c r="C187" s="101">
        <v>377.62</v>
      </c>
      <c r="D187" s="103">
        <v>44755</v>
      </c>
      <c r="E187" s="50"/>
    </row>
    <row r="188" spans="1:5" ht="19.5" customHeight="1" x14ac:dyDescent="0.2">
      <c r="A188" s="61" t="s">
        <v>420</v>
      </c>
      <c r="B188" s="129" t="s">
        <v>186</v>
      </c>
      <c r="C188" s="101">
        <v>370.68</v>
      </c>
      <c r="D188" s="103">
        <v>44761</v>
      </c>
      <c r="E188" s="50"/>
    </row>
    <row r="189" spans="1:5" ht="19.5" customHeight="1" x14ac:dyDescent="0.2">
      <c r="A189" s="61" t="s">
        <v>235</v>
      </c>
      <c r="B189" s="129" t="s">
        <v>155</v>
      </c>
      <c r="C189" s="101">
        <v>362.63</v>
      </c>
      <c r="D189" s="103">
        <v>44755</v>
      </c>
      <c r="E189" s="50"/>
    </row>
    <row r="190" spans="1:5" ht="19.5" customHeight="1" x14ac:dyDescent="0.2">
      <c r="A190" s="61" t="s">
        <v>421</v>
      </c>
      <c r="B190" s="129" t="s">
        <v>422</v>
      </c>
      <c r="C190" s="101">
        <v>360</v>
      </c>
      <c r="D190" s="103">
        <v>44761</v>
      </c>
      <c r="E190" s="50"/>
    </row>
    <row r="191" spans="1:5" ht="19.5" customHeight="1" x14ac:dyDescent="0.2">
      <c r="A191" s="61" t="s">
        <v>423</v>
      </c>
      <c r="B191" s="129" t="s">
        <v>106</v>
      </c>
      <c r="C191" s="101">
        <v>358.02</v>
      </c>
      <c r="D191" s="103">
        <v>44755</v>
      </c>
      <c r="E191" s="50"/>
    </row>
    <row r="192" spans="1:5" ht="19.5" customHeight="1" x14ac:dyDescent="0.2">
      <c r="A192" s="61" t="s">
        <v>424</v>
      </c>
      <c r="B192" s="129" t="s">
        <v>425</v>
      </c>
      <c r="C192" s="101">
        <v>355.35</v>
      </c>
      <c r="D192" s="103">
        <v>44753</v>
      </c>
      <c r="E192" s="50"/>
    </row>
    <row r="193" spans="1:5" ht="19.5" customHeight="1" x14ac:dyDescent="0.2">
      <c r="A193" s="61" t="s">
        <v>426</v>
      </c>
      <c r="B193" s="129" t="s">
        <v>427</v>
      </c>
      <c r="C193" s="101">
        <v>349.99</v>
      </c>
      <c r="D193" s="103">
        <v>44748</v>
      </c>
      <c r="E193" s="50"/>
    </row>
    <row r="194" spans="1:5" ht="19.5" customHeight="1" x14ac:dyDescent="0.2">
      <c r="A194" s="61" t="s">
        <v>233</v>
      </c>
      <c r="B194" s="129" t="s">
        <v>428</v>
      </c>
      <c r="C194" s="101">
        <v>345</v>
      </c>
      <c r="D194" s="103">
        <v>44748</v>
      </c>
      <c r="E194" s="50"/>
    </row>
    <row r="195" spans="1:5" ht="19.5" customHeight="1" x14ac:dyDescent="0.2">
      <c r="A195" s="61" t="s">
        <v>429</v>
      </c>
      <c r="B195" s="129" t="s">
        <v>430</v>
      </c>
      <c r="C195" s="101">
        <v>336.69</v>
      </c>
      <c r="D195" s="103">
        <v>44748</v>
      </c>
      <c r="E195" s="50"/>
    </row>
    <row r="196" spans="1:5" ht="19.5" customHeight="1" x14ac:dyDescent="0.2">
      <c r="A196" s="61" t="s">
        <v>392</v>
      </c>
      <c r="B196" s="129" t="s">
        <v>431</v>
      </c>
      <c r="C196" s="101">
        <v>330.72</v>
      </c>
      <c r="D196" s="103">
        <v>44761</v>
      </c>
      <c r="E196" s="50"/>
    </row>
    <row r="197" spans="1:5" ht="19.5" customHeight="1" x14ac:dyDescent="0.2">
      <c r="A197" s="61" t="s">
        <v>432</v>
      </c>
      <c r="B197" s="129" t="s">
        <v>433</v>
      </c>
      <c r="C197" s="101">
        <v>325</v>
      </c>
      <c r="D197" s="103">
        <v>44753</v>
      </c>
      <c r="E197" s="50"/>
    </row>
    <row r="198" spans="1:5" ht="19.5" customHeight="1" x14ac:dyDescent="0.2">
      <c r="A198" s="61" t="s">
        <v>171</v>
      </c>
      <c r="B198" s="129" t="s">
        <v>434</v>
      </c>
      <c r="C198" s="101">
        <v>325</v>
      </c>
      <c r="D198" s="103">
        <v>44762</v>
      </c>
      <c r="E198" s="50"/>
    </row>
    <row r="199" spans="1:5" ht="19.5" customHeight="1" x14ac:dyDescent="0.2">
      <c r="A199" s="61" t="s">
        <v>435</v>
      </c>
      <c r="B199" s="129" t="s">
        <v>113</v>
      </c>
      <c r="C199" s="101">
        <v>315</v>
      </c>
      <c r="D199" s="103">
        <v>44761</v>
      </c>
      <c r="E199" s="50"/>
    </row>
    <row r="200" spans="1:5" ht="19.5" customHeight="1" x14ac:dyDescent="0.2">
      <c r="A200" s="61" t="s">
        <v>195</v>
      </c>
      <c r="B200" s="129" t="s">
        <v>100</v>
      </c>
      <c r="C200" s="101">
        <v>315</v>
      </c>
      <c r="D200" s="103">
        <v>44761</v>
      </c>
      <c r="E200" s="50"/>
    </row>
    <row r="201" spans="1:5" ht="19.5" customHeight="1" x14ac:dyDescent="0.2">
      <c r="A201" s="61" t="s">
        <v>371</v>
      </c>
      <c r="B201" s="129" t="s">
        <v>110</v>
      </c>
      <c r="C201" s="101">
        <v>295.66000000000003</v>
      </c>
      <c r="D201" s="103">
        <v>44761</v>
      </c>
      <c r="E201" s="50"/>
    </row>
    <row r="202" spans="1:5" ht="19.5" customHeight="1" x14ac:dyDescent="0.2">
      <c r="A202" s="61" t="s">
        <v>408</v>
      </c>
      <c r="B202" s="129" t="s">
        <v>218</v>
      </c>
      <c r="C202" s="101">
        <v>295</v>
      </c>
      <c r="D202" s="103">
        <v>44748</v>
      </c>
      <c r="E202" s="50"/>
    </row>
    <row r="203" spans="1:5" ht="19.5" customHeight="1" x14ac:dyDescent="0.2">
      <c r="A203" s="61" t="s">
        <v>189</v>
      </c>
      <c r="B203" s="129" t="s">
        <v>436</v>
      </c>
      <c r="C203" s="101">
        <v>291</v>
      </c>
      <c r="D203" s="103">
        <v>44761</v>
      </c>
      <c r="E203" s="50"/>
    </row>
    <row r="204" spans="1:5" ht="19.5" customHeight="1" x14ac:dyDescent="0.2">
      <c r="A204" s="61" t="s">
        <v>437</v>
      </c>
      <c r="B204" s="129" t="s">
        <v>438</v>
      </c>
      <c r="C204" s="101">
        <v>287.10000000000002</v>
      </c>
      <c r="D204" s="103">
        <v>44770</v>
      </c>
      <c r="E204" s="50"/>
    </row>
    <row r="205" spans="1:5" ht="19.5" customHeight="1" x14ac:dyDescent="0.2">
      <c r="A205" s="61" t="s">
        <v>249</v>
      </c>
      <c r="B205" s="129" t="s">
        <v>121</v>
      </c>
      <c r="C205" s="101">
        <v>270.8</v>
      </c>
      <c r="D205" s="103">
        <v>44768</v>
      </c>
      <c r="E205" s="50"/>
    </row>
    <row r="206" spans="1:5" ht="19.5" customHeight="1" x14ac:dyDescent="0.2">
      <c r="A206" s="61" t="s">
        <v>381</v>
      </c>
      <c r="B206" s="129" t="s">
        <v>113</v>
      </c>
      <c r="C206" s="101">
        <v>254.85</v>
      </c>
      <c r="D206" s="103">
        <v>44755</v>
      </c>
      <c r="E206" s="50"/>
    </row>
    <row r="207" spans="1:5" ht="19.5" customHeight="1" x14ac:dyDescent="0.2">
      <c r="A207" s="61" t="s">
        <v>297</v>
      </c>
      <c r="B207" s="129" t="s">
        <v>439</v>
      </c>
      <c r="C207" s="101">
        <v>250</v>
      </c>
      <c r="D207" s="103">
        <v>44753</v>
      </c>
      <c r="E207" s="50"/>
    </row>
    <row r="208" spans="1:5" ht="19.5" customHeight="1" x14ac:dyDescent="0.2">
      <c r="A208" s="61" t="s">
        <v>158</v>
      </c>
      <c r="B208" s="129" t="s">
        <v>440</v>
      </c>
      <c r="C208" s="101">
        <v>250</v>
      </c>
      <c r="D208" s="103">
        <v>44762</v>
      </c>
      <c r="E208" s="50"/>
    </row>
    <row r="209" spans="1:5" ht="19.5" customHeight="1" x14ac:dyDescent="0.2">
      <c r="A209" s="61" t="s">
        <v>441</v>
      </c>
      <c r="B209" s="129" t="s">
        <v>238</v>
      </c>
      <c r="C209" s="101">
        <v>249.59</v>
      </c>
      <c r="D209" s="103">
        <v>44761</v>
      </c>
      <c r="E209" s="50"/>
    </row>
    <row r="210" spans="1:5" ht="19.5" customHeight="1" x14ac:dyDescent="0.2">
      <c r="A210" s="61" t="s">
        <v>140</v>
      </c>
      <c r="B210" s="129" t="s">
        <v>523</v>
      </c>
      <c r="C210" s="101">
        <v>245.82</v>
      </c>
      <c r="D210" s="103">
        <v>44768</v>
      </c>
      <c r="E210" s="50"/>
    </row>
    <row r="211" spans="1:5" ht="19.5" customHeight="1" x14ac:dyDescent="0.2">
      <c r="A211" s="61" t="s">
        <v>112</v>
      </c>
      <c r="B211" s="129" t="s">
        <v>113</v>
      </c>
      <c r="C211" s="101">
        <v>242.59</v>
      </c>
      <c r="D211" s="103">
        <v>44755</v>
      </c>
      <c r="E211" s="50"/>
    </row>
    <row r="212" spans="1:5" ht="19.5" customHeight="1" x14ac:dyDescent="0.2">
      <c r="A212" s="61" t="s">
        <v>135</v>
      </c>
      <c r="B212" s="129" t="s">
        <v>98</v>
      </c>
      <c r="C212" s="101">
        <v>242.5</v>
      </c>
      <c r="D212" s="103">
        <v>44768</v>
      </c>
      <c r="E212" s="50"/>
    </row>
    <row r="213" spans="1:5" ht="19.5" customHeight="1" x14ac:dyDescent="0.2">
      <c r="A213" s="61" t="s">
        <v>193</v>
      </c>
      <c r="B213" s="129" t="s">
        <v>442</v>
      </c>
      <c r="C213" s="101">
        <v>240</v>
      </c>
      <c r="D213" s="103">
        <v>44753</v>
      </c>
    </row>
    <row r="214" spans="1:5" ht="19.5" customHeight="1" x14ac:dyDescent="0.2">
      <c r="A214" s="61" t="s">
        <v>198</v>
      </c>
      <c r="B214" s="129" t="s">
        <v>105</v>
      </c>
      <c r="C214" s="101">
        <v>239.25</v>
      </c>
      <c r="D214" s="103">
        <v>44761</v>
      </c>
    </row>
    <row r="215" spans="1:5" ht="19.5" customHeight="1" x14ac:dyDescent="0.2">
      <c r="A215" s="61" t="s">
        <v>443</v>
      </c>
      <c r="B215" s="129" t="s">
        <v>125</v>
      </c>
      <c r="C215" s="101">
        <v>225</v>
      </c>
      <c r="D215" s="103">
        <v>44755</v>
      </c>
    </row>
    <row r="216" spans="1:5" ht="19.5" customHeight="1" x14ac:dyDescent="0.2">
      <c r="A216" s="61" t="s">
        <v>444</v>
      </c>
      <c r="B216" s="129" t="s">
        <v>251</v>
      </c>
      <c r="C216" s="101">
        <v>215</v>
      </c>
      <c r="D216" s="103">
        <v>44761</v>
      </c>
    </row>
    <row r="217" spans="1:5" ht="19.5" customHeight="1" x14ac:dyDescent="0.2">
      <c r="A217" s="61" t="s">
        <v>445</v>
      </c>
      <c r="B217" s="129" t="s">
        <v>446</v>
      </c>
      <c r="C217" s="101">
        <v>211.05</v>
      </c>
      <c r="D217" s="103">
        <v>44748</v>
      </c>
    </row>
    <row r="218" spans="1:5" ht="19.5" customHeight="1" x14ac:dyDescent="0.2">
      <c r="A218" s="61" t="s">
        <v>122</v>
      </c>
      <c r="B218" s="129" t="s">
        <v>107</v>
      </c>
      <c r="C218" s="101">
        <v>210</v>
      </c>
      <c r="D218" s="103">
        <v>44748</v>
      </c>
    </row>
    <row r="219" spans="1:5" ht="19.5" customHeight="1" x14ac:dyDescent="0.2">
      <c r="A219" s="61" t="s">
        <v>447</v>
      </c>
      <c r="B219" s="129" t="s">
        <v>448</v>
      </c>
      <c r="C219" s="101">
        <v>200</v>
      </c>
      <c r="D219" s="103">
        <v>44768</v>
      </c>
    </row>
    <row r="220" spans="1:5" ht="19.5" customHeight="1" x14ac:dyDescent="0.2">
      <c r="A220" s="61" t="s">
        <v>371</v>
      </c>
      <c r="B220" s="129" t="s">
        <v>110</v>
      </c>
      <c r="C220" s="101">
        <v>198.29</v>
      </c>
      <c r="D220" s="103">
        <v>44748</v>
      </c>
    </row>
    <row r="221" spans="1:5" ht="19.5" customHeight="1" x14ac:dyDescent="0.2">
      <c r="A221" s="61" t="s">
        <v>449</v>
      </c>
      <c r="B221" s="129" t="s">
        <v>450</v>
      </c>
      <c r="C221" s="101">
        <v>189.25</v>
      </c>
      <c r="D221" s="103">
        <v>44748</v>
      </c>
    </row>
    <row r="222" spans="1:5" ht="19.5" customHeight="1" x14ac:dyDescent="0.2">
      <c r="A222" s="61" t="s">
        <v>249</v>
      </c>
      <c r="B222" s="129" t="s">
        <v>451</v>
      </c>
      <c r="C222" s="101">
        <v>183.58</v>
      </c>
      <c r="D222" s="103">
        <v>44753</v>
      </c>
    </row>
    <row r="223" spans="1:5" ht="19.5" customHeight="1" x14ac:dyDescent="0.2">
      <c r="A223" s="61" t="s">
        <v>452</v>
      </c>
      <c r="B223" s="129" t="s">
        <v>118</v>
      </c>
      <c r="C223" s="101">
        <v>182.44</v>
      </c>
      <c r="D223" s="103">
        <v>44768</v>
      </c>
    </row>
    <row r="224" spans="1:5" ht="19.5" customHeight="1" x14ac:dyDescent="0.2">
      <c r="A224" s="61" t="s">
        <v>191</v>
      </c>
      <c r="B224" s="129" t="s">
        <v>109</v>
      </c>
      <c r="C224" s="101">
        <v>181.13</v>
      </c>
      <c r="D224" s="103">
        <v>44755</v>
      </c>
    </row>
    <row r="225" spans="1:4" ht="19.5" customHeight="1" x14ac:dyDescent="0.2">
      <c r="A225" s="61" t="s">
        <v>196</v>
      </c>
      <c r="B225" s="129" t="s">
        <v>286</v>
      </c>
      <c r="C225" s="101">
        <v>180</v>
      </c>
      <c r="D225" s="103">
        <v>44762</v>
      </c>
    </row>
    <row r="226" spans="1:4" ht="19.5" customHeight="1" x14ac:dyDescent="0.2">
      <c r="A226" s="61" t="s">
        <v>197</v>
      </c>
      <c r="B226" s="129" t="s">
        <v>286</v>
      </c>
      <c r="C226" s="101">
        <v>180</v>
      </c>
      <c r="D226" s="103">
        <v>44762</v>
      </c>
    </row>
    <row r="227" spans="1:4" ht="19.5" customHeight="1" x14ac:dyDescent="0.2">
      <c r="A227" s="61" t="s">
        <v>453</v>
      </c>
      <c r="B227" s="129" t="s">
        <v>454</v>
      </c>
      <c r="C227" s="101">
        <v>175</v>
      </c>
      <c r="D227" s="103">
        <v>44748</v>
      </c>
    </row>
    <row r="228" spans="1:4" ht="19.5" customHeight="1" x14ac:dyDescent="0.2">
      <c r="A228" s="61" t="s">
        <v>194</v>
      </c>
      <c r="B228" s="129" t="s">
        <v>455</v>
      </c>
      <c r="C228" s="101">
        <v>175</v>
      </c>
      <c r="D228" s="103">
        <v>44755</v>
      </c>
    </row>
    <row r="229" spans="1:4" ht="19.5" customHeight="1" x14ac:dyDescent="0.2">
      <c r="A229" s="61" t="s">
        <v>453</v>
      </c>
      <c r="B229" s="129" t="s">
        <v>110</v>
      </c>
      <c r="C229" s="101">
        <v>175</v>
      </c>
      <c r="D229" s="103">
        <v>44761</v>
      </c>
    </row>
    <row r="230" spans="1:4" ht="19.5" customHeight="1" x14ac:dyDescent="0.2">
      <c r="A230" s="61" t="s">
        <v>147</v>
      </c>
      <c r="B230" s="129" t="s">
        <v>97</v>
      </c>
      <c r="C230" s="101">
        <v>164.14</v>
      </c>
      <c r="D230" s="103">
        <v>44768</v>
      </c>
    </row>
    <row r="231" spans="1:4" ht="19.5" customHeight="1" x14ac:dyDescent="0.2">
      <c r="A231" s="61" t="s">
        <v>147</v>
      </c>
      <c r="B231" s="129" t="s">
        <v>97</v>
      </c>
      <c r="C231" s="101">
        <v>164.14</v>
      </c>
      <c r="D231" s="103">
        <v>44769</v>
      </c>
    </row>
    <row r="232" spans="1:4" ht="19.5" customHeight="1" x14ac:dyDescent="0.2">
      <c r="A232" s="61" t="s">
        <v>381</v>
      </c>
      <c r="B232" s="129" t="s">
        <v>456</v>
      </c>
      <c r="C232" s="101">
        <v>156.94999999999999</v>
      </c>
      <c r="D232" s="103">
        <v>44761</v>
      </c>
    </row>
    <row r="233" spans="1:4" ht="19.5" customHeight="1" x14ac:dyDescent="0.2">
      <c r="A233" s="61" t="s">
        <v>457</v>
      </c>
      <c r="B233" s="129" t="s">
        <v>458</v>
      </c>
      <c r="C233" s="101">
        <v>147.41999999999999</v>
      </c>
      <c r="D233" s="103">
        <v>44755</v>
      </c>
    </row>
    <row r="234" spans="1:4" ht="19.5" customHeight="1" x14ac:dyDescent="0.2">
      <c r="A234" s="61" t="s">
        <v>162</v>
      </c>
      <c r="B234" s="129" t="s">
        <v>161</v>
      </c>
      <c r="C234" s="101">
        <v>143.07</v>
      </c>
      <c r="D234" s="103">
        <v>44753</v>
      </c>
    </row>
    <row r="235" spans="1:4" ht="19.5" customHeight="1" x14ac:dyDescent="0.2">
      <c r="A235" s="61" t="s">
        <v>112</v>
      </c>
      <c r="B235" s="129" t="s">
        <v>113</v>
      </c>
      <c r="C235" s="101">
        <v>132.21</v>
      </c>
      <c r="D235" s="103">
        <v>44761</v>
      </c>
    </row>
    <row r="236" spans="1:4" ht="19.5" customHeight="1" x14ac:dyDescent="0.2">
      <c r="A236" s="61" t="s">
        <v>459</v>
      </c>
      <c r="B236" s="129" t="s">
        <v>98</v>
      </c>
      <c r="C236" s="101">
        <v>132</v>
      </c>
      <c r="D236" s="103">
        <v>44755</v>
      </c>
    </row>
    <row r="237" spans="1:4" ht="19.5" customHeight="1" x14ac:dyDescent="0.2">
      <c r="A237" s="61" t="s">
        <v>460</v>
      </c>
      <c r="B237" s="129" t="s">
        <v>461</v>
      </c>
      <c r="C237" s="101">
        <v>128.69999999999999</v>
      </c>
      <c r="D237" s="103">
        <v>44755</v>
      </c>
    </row>
    <row r="238" spans="1:4" ht="19.5" customHeight="1" x14ac:dyDescent="0.2">
      <c r="A238" s="61" t="s">
        <v>252</v>
      </c>
      <c r="B238" s="129" t="s">
        <v>462</v>
      </c>
      <c r="C238" s="101">
        <v>126.88</v>
      </c>
      <c r="D238" s="103">
        <v>44761</v>
      </c>
    </row>
    <row r="239" spans="1:4" ht="19.5" customHeight="1" x14ac:dyDescent="0.2">
      <c r="A239" s="61" t="s">
        <v>463</v>
      </c>
      <c r="B239" s="129" t="s">
        <v>462</v>
      </c>
      <c r="C239" s="101">
        <v>126.88</v>
      </c>
      <c r="D239" s="103">
        <v>44761</v>
      </c>
    </row>
    <row r="240" spans="1:4" ht="19.5" customHeight="1" x14ac:dyDescent="0.2">
      <c r="A240" s="61" t="s">
        <v>464</v>
      </c>
      <c r="B240" s="129" t="s">
        <v>465</v>
      </c>
      <c r="C240" s="101">
        <v>126.55</v>
      </c>
      <c r="D240" s="103">
        <v>44755</v>
      </c>
    </row>
    <row r="241" spans="1:4" ht="19.5" customHeight="1" x14ac:dyDescent="0.2">
      <c r="A241" s="61" t="s">
        <v>466</v>
      </c>
      <c r="B241" s="129" t="s">
        <v>118</v>
      </c>
      <c r="C241" s="101">
        <v>121.92</v>
      </c>
      <c r="D241" s="103">
        <v>44755</v>
      </c>
    </row>
    <row r="242" spans="1:4" ht="19.5" customHeight="1" x14ac:dyDescent="0.2">
      <c r="A242" s="61" t="s">
        <v>467</v>
      </c>
      <c r="B242" s="129" t="s">
        <v>468</v>
      </c>
      <c r="C242" s="101">
        <v>120.27</v>
      </c>
      <c r="D242" s="103">
        <v>44761</v>
      </c>
    </row>
    <row r="243" spans="1:4" ht="19.5" customHeight="1" x14ac:dyDescent="0.2">
      <c r="A243" s="61" t="s">
        <v>469</v>
      </c>
      <c r="B243" s="129" t="s">
        <v>470</v>
      </c>
      <c r="C243" s="101">
        <v>120</v>
      </c>
      <c r="D243" s="103">
        <v>44755</v>
      </c>
    </row>
    <row r="244" spans="1:4" ht="19.5" customHeight="1" x14ac:dyDescent="0.2">
      <c r="A244" s="61" t="s">
        <v>143</v>
      </c>
      <c r="B244" s="129" t="s">
        <v>115</v>
      </c>
      <c r="C244" s="101">
        <v>119.26</v>
      </c>
      <c r="D244" s="103">
        <v>44761</v>
      </c>
    </row>
    <row r="245" spans="1:4" ht="19.5" customHeight="1" x14ac:dyDescent="0.2">
      <c r="A245" s="61" t="s">
        <v>247</v>
      </c>
      <c r="B245" s="129" t="s">
        <v>471</v>
      </c>
      <c r="C245" s="101">
        <v>109.04</v>
      </c>
      <c r="D245" s="103">
        <v>44761</v>
      </c>
    </row>
    <row r="246" spans="1:4" ht="19.5" customHeight="1" x14ac:dyDescent="0.2">
      <c r="A246" s="61" t="s">
        <v>241</v>
      </c>
      <c r="B246" s="129" t="s">
        <v>471</v>
      </c>
      <c r="C246" s="101">
        <v>107.99</v>
      </c>
      <c r="D246" s="103">
        <v>44761</v>
      </c>
    </row>
    <row r="247" spans="1:4" ht="19.5" customHeight="1" x14ac:dyDescent="0.2">
      <c r="A247" s="61" t="s">
        <v>445</v>
      </c>
      <c r="B247" s="129" t="s">
        <v>472</v>
      </c>
      <c r="C247" s="101">
        <v>106.8</v>
      </c>
      <c r="D247" s="103">
        <v>44768</v>
      </c>
    </row>
    <row r="248" spans="1:4" ht="19.5" customHeight="1" x14ac:dyDescent="0.2">
      <c r="A248" s="61" t="s">
        <v>473</v>
      </c>
      <c r="B248" s="129" t="s">
        <v>474</v>
      </c>
      <c r="C248" s="101">
        <v>101.97</v>
      </c>
      <c r="D248" s="103">
        <v>44748</v>
      </c>
    </row>
    <row r="249" spans="1:4" ht="19.5" customHeight="1" x14ac:dyDescent="0.2">
      <c r="A249" s="61" t="s">
        <v>180</v>
      </c>
      <c r="B249" s="129" t="s">
        <v>192</v>
      </c>
      <c r="C249" s="101">
        <v>100.29</v>
      </c>
      <c r="D249" s="103">
        <v>44755</v>
      </c>
    </row>
    <row r="250" spans="1:4" ht="19.5" customHeight="1" x14ac:dyDescent="0.2">
      <c r="A250" s="61" t="s">
        <v>475</v>
      </c>
      <c r="B250" s="129" t="s">
        <v>476</v>
      </c>
      <c r="C250" s="101">
        <v>100</v>
      </c>
      <c r="D250" s="103">
        <v>44755</v>
      </c>
    </row>
    <row r="251" spans="1:4" ht="19.5" customHeight="1" x14ac:dyDescent="0.2">
      <c r="A251" s="61" t="s">
        <v>153</v>
      </c>
      <c r="B251" s="129" t="s">
        <v>477</v>
      </c>
      <c r="C251" s="101">
        <v>99</v>
      </c>
      <c r="D251" s="103">
        <v>44748</v>
      </c>
    </row>
    <row r="252" spans="1:4" ht="19.5" customHeight="1" x14ac:dyDescent="0.2">
      <c r="A252" s="61" t="s">
        <v>249</v>
      </c>
      <c r="B252" s="129" t="s">
        <v>121</v>
      </c>
      <c r="C252" s="101">
        <v>98.96</v>
      </c>
      <c r="D252" s="103">
        <v>44761</v>
      </c>
    </row>
    <row r="253" spans="1:4" ht="19.5" customHeight="1" x14ac:dyDescent="0.2">
      <c r="A253" s="61" t="s">
        <v>423</v>
      </c>
      <c r="B253" s="129" t="s">
        <v>106</v>
      </c>
      <c r="C253" s="101">
        <v>96.38</v>
      </c>
      <c r="D253" s="103">
        <v>44768</v>
      </c>
    </row>
    <row r="254" spans="1:4" ht="19.5" customHeight="1" x14ac:dyDescent="0.2">
      <c r="A254" s="61" t="s">
        <v>174</v>
      </c>
      <c r="B254" s="129" t="s">
        <v>245</v>
      </c>
      <c r="C254" s="101">
        <v>90</v>
      </c>
      <c r="D254" s="103">
        <v>44748</v>
      </c>
    </row>
    <row r="255" spans="1:4" ht="19.5" customHeight="1" x14ac:dyDescent="0.2">
      <c r="A255" s="61" t="s">
        <v>478</v>
      </c>
      <c r="B255" s="129" t="s">
        <v>106</v>
      </c>
      <c r="C255" s="101">
        <v>89.7</v>
      </c>
      <c r="D255" s="103">
        <v>44753</v>
      </c>
    </row>
    <row r="256" spans="1:4" ht="19.5" customHeight="1" x14ac:dyDescent="0.2">
      <c r="A256" s="61" t="s">
        <v>163</v>
      </c>
      <c r="B256" s="129" t="s">
        <v>479</v>
      </c>
      <c r="C256" s="101">
        <v>88.45</v>
      </c>
      <c r="D256" s="103">
        <v>44748</v>
      </c>
    </row>
    <row r="257" spans="1:4" ht="19.5" customHeight="1" x14ac:dyDescent="0.2">
      <c r="A257" s="61" t="s">
        <v>201</v>
      </c>
      <c r="B257" s="129" t="s">
        <v>480</v>
      </c>
      <c r="C257" s="101">
        <v>88.45</v>
      </c>
      <c r="D257" s="103">
        <v>44748</v>
      </c>
    </row>
    <row r="258" spans="1:4" ht="19.5" customHeight="1" x14ac:dyDescent="0.2">
      <c r="A258" s="61" t="s">
        <v>138</v>
      </c>
      <c r="B258" s="129" t="s">
        <v>481</v>
      </c>
      <c r="C258" s="101">
        <v>85</v>
      </c>
      <c r="D258" s="103">
        <v>44768</v>
      </c>
    </row>
    <row r="259" spans="1:4" ht="19.5" customHeight="1" x14ac:dyDescent="0.2">
      <c r="A259" s="61" t="s">
        <v>190</v>
      </c>
      <c r="B259" s="129" t="s">
        <v>98</v>
      </c>
      <c r="C259" s="101">
        <v>85</v>
      </c>
      <c r="D259" s="103">
        <v>44768</v>
      </c>
    </row>
    <row r="260" spans="1:4" ht="19.5" customHeight="1" x14ac:dyDescent="0.2">
      <c r="A260" s="61" t="s">
        <v>482</v>
      </c>
      <c r="B260" s="129" t="s">
        <v>256</v>
      </c>
      <c r="C260" s="101">
        <v>84</v>
      </c>
      <c r="D260" s="103">
        <v>44748</v>
      </c>
    </row>
    <row r="261" spans="1:4" ht="19.5" customHeight="1" x14ac:dyDescent="0.2">
      <c r="A261" s="61" t="s">
        <v>165</v>
      </c>
      <c r="B261" s="129" t="s">
        <v>164</v>
      </c>
      <c r="C261" s="101">
        <v>82.25</v>
      </c>
      <c r="D261" s="103">
        <v>44761</v>
      </c>
    </row>
    <row r="262" spans="1:4" ht="19.5" customHeight="1" x14ac:dyDescent="0.2">
      <c r="A262" s="61" t="s">
        <v>483</v>
      </c>
      <c r="B262" s="129" t="s">
        <v>484</v>
      </c>
      <c r="C262" s="101">
        <v>80</v>
      </c>
      <c r="D262" s="103">
        <v>44761</v>
      </c>
    </row>
    <row r="263" spans="1:4" ht="19.5" customHeight="1" x14ac:dyDescent="0.2">
      <c r="A263" s="61" t="s">
        <v>485</v>
      </c>
      <c r="B263" s="129" t="s">
        <v>486</v>
      </c>
      <c r="C263" s="101">
        <v>79.83</v>
      </c>
      <c r="D263" s="103">
        <v>44755</v>
      </c>
    </row>
    <row r="264" spans="1:4" ht="19.5" customHeight="1" x14ac:dyDescent="0.2">
      <c r="A264" s="61" t="s">
        <v>173</v>
      </c>
      <c r="B264" s="129" t="s">
        <v>156</v>
      </c>
      <c r="C264" s="101">
        <v>75.09</v>
      </c>
      <c r="D264" s="103">
        <v>44755</v>
      </c>
    </row>
    <row r="265" spans="1:4" ht="19.5" customHeight="1" x14ac:dyDescent="0.2">
      <c r="A265" s="61" t="s">
        <v>123</v>
      </c>
      <c r="B265" s="129" t="s">
        <v>487</v>
      </c>
      <c r="C265" s="101">
        <v>72.7</v>
      </c>
      <c r="D265" s="103">
        <v>44762</v>
      </c>
    </row>
    <row r="266" spans="1:4" ht="19.5" customHeight="1" x14ac:dyDescent="0.2">
      <c r="A266" s="61" t="s">
        <v>123</v>
      </c>
      <c r="B266" s="129" t="s">
        <v>99</v>
      </c>
      <c r="C266" s="101">
        <v>72.7</v>
      </c>
      <c r="D266" s="103">
        <v>44769</v>
      </c>
    </row>
    <row r="267" spans="1:4" ht="19.5" customHeight="1" x14ac:dyDescent="0.2">
      <c r="A267" s="61" t="s">
        <v>249</v>
      </c>
      <c r="B267" s="129" t="s">
        <v>488</v>
      </c>
      <c r="C267" s="101">
        <v>72.22</v>
      </c>
      <c r="D267" s="103">
        <v>44762</v>
      </c>
    </row>
    <row r="268" spans="1:4" ht="19.5" customHeight="1" x14ac:dyDescent="0.2">
      <c r="A268" s="61" t="s">
        <v>206</v>
      </c>
      <c r="B268" s="129" t="s">
        <v>119</v>
      </c>
      <c r="C268" s="101">
        <v>72</v>
      </c>
      <c r="D268" s="103">
        <v>44761</v>
      </c>
    </row>
    <row r="269" spans="1:4" ht="19.5" customHeight="1" x14ac:dyDescent="0.2">
      <c r="A269" s="61" t="s">
        <v>489</v>
      </c>
      <c r="B269" s="129" t="s">
        <v>490</v>
      </c>
      <c r="C269" s="101">
        <v>71</v>
      </c>
      <c r="D269" s="103">
        <v>44755</v>
      </c>
    </row>
    <row r="270" spans="1:4" ht="19.5" customHeight="1" x14ac:dyDescent="0.2">
      <c r="A270" s="61" t="s">
        <v>491</v>
      </c>
      <c r="B270" s="129" t="s">
        <v>492</v>
      </c>
      <c r="C270" s="101">
        <v>70</v>
      </c>
      <c r="D270" s="103">
        <v>44762</v>
      </c>
    </row>
    <row r="271" spans="1:4" ht="19.5" customHeight="1" x14ac:dyDescent="0.2">
      <c r="A271" s="61" t="s">
        <v>493</v>
      </c>
      <c r="B271" s="129" t="s">
        <v>494</v>
      </c>
      <c r="C271" s="101">
        <v>66.69</v>
      </c>
      <c r="D271" s="103">
        <v>44753</v>
      </c>
    </row>
    <row r="272" spans="1:4" ht="19.5" customHeight="1" x14ac:dyDescent="0.2">
      <c r="A272" s="61" t="s">
        <v>350</v>
      </c>
      <c r="B272" s="129" t="s">
        <v>99</v>
      </c>
      <c r="C272" s="101">
        <v>65.91</v>
      </c>
      <c r="D272" s="103">
        <v>44769</v>
      </c>
    </row>
    <row r="273" spans="1:4" ht="19.5" customHeight="1" x14ac:dyDescent="0.2">
      <c r="A273" s="61" t="s">
        <v>123</v>
      </c>
      <c r="B273" s="129" t="s">
        <v>248</v>
      </c>
      <c r="C273" s="101">
        <v>63.8</v>
      </c>
      <c r="D273" s="103">
        <v>44753</v>
      </c>
    </row>
    <row r="274" spans="1:4" ht="19.5" customHeight="1" x14ac:dyDescent="0.2">
      <c r="A274" s="61" t="s">
        <v>114</v>
      </c>
      <c r="B274" s="129" t="s">
        <v>110</v>
      </c>
      <c r="C274" s="101">
        <v>62.49</v>
      </c>
      <c r="D274" s="103">
        <v>44753</v>
      </c>
    </row>
    <row r="275" spans="1:4" ht="19.5" customHeight="1" x14ac:dyDescent="0.2">
      <c r="A275" s="61" t="s">
        <v>495</v>
      </c>
      <c r="B275" s="129" t="s">
        <v>496</v>
      </c>
      <c r="C275" s="101">
        <v>62.44</v>
      </c>
      <c r="D275" s="103">
        <v>44755</v>
      </c>
    </row>
    <row r="276" spans="1:4" ht="19.5" customHeight="1" x14ac:dyDescent="0.2">
      <c r="A276" s="61" t="s">
        <v>116</v>
      </c>
      <c r="B276" s="129" t="s">
        <v>124</v>
      </c>
      <c r="C276" s="101">
        <v>61.72</v>
      </c>
      <c r="D276" s="103">
        <v>44755</v>
      </c>
    </row>
    <row r="277" spans="1:4" ht="19.5" customHeight="1" x14ac:dyDescent="0.2">
      <c r="A277" s="61" t="s">
        <v>137</v>
      </c>
      <c r="B277" s="129" t="s">
        <v>93</v>
      </c>
      <c r="C277" s="101">
        <v>60.99</v>
      </c>
      <c r="D277" s="103">
        <v>44761</v>
      </c>
    </row>
    <row r="278" spans="1:4" ht="19.5" customHeight="1" x14ac:dyDescent="0.2">
      <c r="A278" s="61" t="s">
        <v>123</v>
      </c>
      <c r="B278" s="129" t="s">
        <v>497</v>
      </c>
      <c r="C278" s="101">
        <v>59.3</v>
      </c>
      <c r="D278" s="103">
        <v>44748</v>
      </c>
    </row>
    <row r="279" spans="1:4" ht="19.5" customHeight="1" x14ac:dyDescent="0.2">
      <c r="A279" s="61" t="s">
        <v>123</v>
      </c>
      <c r="B279" s="129" t="s">
        <v>99</v>
      </c>
      <c r="C279" s="101">
        <v>58.1</v>
      </c>
      <c r="D279" s="103">
        <v>44761</v>
      </c>
    </row>
    <row r="280" spans="1:4" ht="19.5" customHeight="1" x14ac:dyDescent="0.2">
      <c r="A280" s="61" t="s">
        <v>498</v>
      </c>
      <c r="B280" s="129" t="s">
        <v>499</v>
      </c>
      <c r="C280" s="101">
        <v>54.25</v>
      </c>
      <c r="D280" s="103">
        <v>44748</v>
      </c>
    </row>
    <row r="281" spans="1:4" ht="19.5" customHeight="1" x14ac:dyDescent="0.2">
      <c r="A281" s="61" t="s">
        <v>176</v>
      </c>
      <c r="B281" s="129" t="s">
        <v>500</v>
      </c>
      <c r="C281" s="101">
        <v>52.59</v>
      </c>
      <c r="D281" s="103">
        <v>44769</v>
      </c>
    </row>
    <row r="282" spans="1:4" ht="19.5" customHeight="1" x14ac:dyDescent="0.2">
      <c r="A282" s="61" t="s">
        <v>501</v>
      </c>
      <c r="B282" s="129" t="s">
        <v>502</v>
      </c>
      <c r="C282" s="101">
        <v>49.49</v>
      </c>
      <c r="D282" s="103">
        <v>44762</v>
      </c>
    </row>
    <row r="283" spans="1:4" ht="19.5" customHeight="1" x14ac:dyDescent="0.2">
      <c r="A283" s="61" t="s">
        <v>254</v>
      </c>
      <c r="B283" s="129" t="s">
        <v>255</v>
      </c>
      <c r="C283" s="101">
        <v>49.07</v>
      </c>
      <c r="D283" s="103">
        <v>44755</v>
      </c>
    </row>
    <row r="284" spans="1:4" ht="19.5" customHeight="1" x14ac:dyDescent="0.2">
      <c r="A284" s="61" t="s">
        <v>489</v>
      </c>
      <c r="B284" s="129" t="s">
        <v>490</v>
      </c>
      <c r="C284" s="101">
        <v>48</v>
      </c>
      <c r="D284" s="103">
        <v>44768</v>
      </c>
    </row>
    <row r="285" spans="1:4" ht="19.5" customHeight="1" x14ac:dyDescent="0.2">
      <c r="A285" s="61" t="s">
        <v>503</v>
      </c>
      <c r="B285" s="129" t="s">
        <v>504</v>
      </c>
      <c r="C285" s="101">
        <v>38.880000000000003</v>
      </c>
      <c r="D285" s="103">
        <v>44762</v>
      </c>
    </row>
    <row r="286" spans="1:4" ht="19.5" customHeight="1" x14ac:dyDescent="0.2">
      <c r="A286" s="61" t="s">
        <v>505</v>
      </c>
      <c r="B286" s="129" t="s">
        <v>105</v>
      </c>
      <c r="C286" s="101">
        <v>38.25</v>
      </c>
      <c r="D286" s="103">
        <v>44755</v>
      </c>
    </row>
    <row r="287" spans="1:4" ht="19.5" customHeight="1" x14ac:dyDescent="0.2">
      <c r="A287" s="61" t="s">
        <v>506</v>
      </c>
      <c r="B287" s="129" t="s">
        <v>200</v>
      </c>
      <c r="C287" s="101">
        <v>37.729999999999997</v>
      </c>
      <c r="D287" s="103">
        <v>44761</v>
      </c>
    </row>
    <row r="288" spans="1:4" ht="19.5" customHeight="1" x14ac:dyDescent="0.2">
      <c r="A288" s="61" t="s">
        <v>108</v>
      </c>
      <c r="B288" s="129" t="s">
        <v>109</v>
      </c>
      <c r="C288" s="101">
        <v>37.22</v>
      </c>
      <c r="D288" s="103">
        <v>44761</v>
      </c>
    </row>
    <row r="289" spans="1:4" ht="19.5" customHeight="1" x14ac:dyDescent="0.2">
      <c r="A289" s="61" t="s">
        <v>211</v>
      </c>
      <c r="B289" s="129" t="s">
        <v>125</v>
      </c>
      <c r="C289" s="101">
        <v>35.9</v>
      </c>
      <c r="D289" s="103">
        <v>44761</v>
      </c>
    </row>
    <row r="290" spans="1:4" ht="19.5" customHeight="1" x14ac:dyDescent="0.2">
      <c r="A290" s="61" t="s">
        <v>507</v>
      </c>
      <c r="B290" s="129" t="s">
        <v>229</v>
      </c>
      <c r="C290" s="101">
        <v>32.94</v>
      </c>
      <c r="D290" s="103">
        <v>44761</v>
      </c>
    </row>
    <row r="291" spans="1:4" ht="19.5" customHeight="1" x14ac:dyDescent="0.2">
      <c r="A291" s="61" t="s">
        <v>508</v>
      </c>
      <c r="B291" s="129" t="s">
        <v>155</v>
      </c>
      <c r="C291" s="101">
        <v>31.25</v>
      </c>
      <c r="D291" s="103">
        <v>44755</v>
      </c>
    </row>
    <row r="292" spans="1:4" ht="19.5" customHeight="1" x14ac:dyDescent="0.2">
      <c r="A292" s="61" t="s">
        <v>199</v>
      </c>
      <c r="B292" s="129" t="s">
        <v>200</v>
      </c>
      <c r="C292" s="101">
        <v>29.66</v>
      </c>
      <c r="D292" s="103">
        <v>44748</v>
      </c>
    </row>
    <row r="293" spans="1:4" ht="19.5" customHeight="1" x14ac:dyDescent="0.2">
      <c r="A293" s="61" t="s">
        <v>176</v>
      </c>
      <c r="B293" s="129" t="s">
        <v>509</v>
      </c>
      <c r="C293" s="101">
        <v>29.41</v>
      </c>
      <c r="D293" s="103">
        <v>44768</v>
      </c>
    </row>
    <row r="294" spans="1:4" ht="19.5" customHeight="1" x14ac:dyDescent="0.2">
      <c r="A294" s="61" t="s">
        <v>510</v>
      </c>
      <c r="B294" s="129" t="s">
        <v>511</v>
      </c>
      <c r="C294" s="101">
        <v>25.5</v>
      </c>
      <c r="D294" s="103">
        <v>44761</v>
      </c>
    </row>
    <row r="295" spans="1:4" ht="19.5" customHeight="1" x14ac:dyDescent="0.2">
      <c r="A295" s="61" t="s">
        <v>512</v>
      </c>
      <c r="B295" s="129" t="s">
        <v>513</v>
      </c>
      <c r="C295" s="101">
        <v>25</v>
      </c>
      <c r="D295" s="103">
        <v>44755</v>
      </c>
    </row>
    <row r="296" spans="1:4" ht="19.5" customHeight="1" x14ac:dyDescent="0.2">
      <c r="A296" s="61" t="s">
        <v>149</v>
      </c>
      <c r="B296" s="129" t="s">
        <v>98</v>
      </c>
      <c r="C296" s="101">
        <v>24.99</v>
      </c>
      <c r="D296" s="103">
        <v>44768</v>
      </c>
    </row>
    <row r="297" spans="1:4" ht="19.5" customHeight="1" x14ac:dyDescent="0.2">
      <c r="A297" s="61" t="s">
        <v>140</v>
      </c>
      <c r="B297" s="129" t="s">
        <v>125</v>
      </c>
      <c r="C297" s="101">
        <v>24.21</v>
      </c>
      <c r="D297" s="103">
        <v>44761</v>
      </c>
    </row>
    <row r="298" spans="1:4" ht="19.5" customHeight="1" x14ac:dyDescent="0.2">
      <c r="A298" s="61" t="s">
        <v>173</v>
      </c>
      <c r="B298" s="129" t="s">
        <v>514</v>
      </c>
      <c r="C298" s="101">
        <v>23.93</v>
      </c>
      <c r="D298" s="103">
        <v>44768</v>
      </c>
    </row>
    <row r="299" spans="1:4" ht="19.5" customHeight="1" x14ac:dyDescent="0.2">
      <c r="A299" s="61" t="s">
        <v>515</v>
      </c>
      <c r="B299" s="129" t="s">
        <v>115</v>
      </c>
      <c r="C299" s="101">
        <v>22.9</v>
      </c>
      <c r="D299" s="103">
        <v>44755</v>
      </c>
    </row>
    <row r="300" spans="1:4" ht="19.5" customHeight="1" x14ac:dyDescent="0.2">
      <c r="A300" s="61" t="s">
        <v>175</v>
      </c>
      <c r="B300" s="129" t="s">
        <v>516</v>
      </c>
      <c r="C300" s="101">
        <v>20</v>
      </c>
      <c r="D300" s="103">
        <v>44761</v>
      </c>
    </row>
    <row r="301" spans="1:4" ht="19.5" customHeight="1" x14ac:dyDescent="0.2">
      <c r="A301" s="61" t="s">
        <v>111</v>
      </c>
      <c r="B301" s="129" t="s">
        <v>517</v>
      </c>
      <c r="C301" s="101">
        <v>18</v>
      </c>
      <c r="D301" s="103">
        <v>44748</v>
      </c>
    </row>
    <row r="302" spans="1:4" ht="19.5" customHeight="1" x14ac:dyDescent="0.2">
      <c r="A302" s="61" t="s">
        <v>258</v>
      </c>
      <c r="B302" s="129" t="s">
        <v>164</v>
      </c>
      <c r="C302" s="101">
        <v>17.84</v>
      </c>
      <c r="D302" s="103">
        <v>44753</v>
      </c>
    </row>
    <row r="303" spans="1:4" ht="19.5" customHeight="1" x14ac:dyDescent="0.2">
      <c r="A303" s="61" t="s">
        <v>176</v>
      </c>
      <c r="B303" s="129" t="s">
        <v>229</v>
      </c>
      <c r="C303" s="101">
        <v>16.940000000000001</v>
      </c>
      <c r="D303" s="103">
        <v>44769</v>
      </c>
    </row>
    <row r="304" spans="1:4" ht="19.5" customHeight="1" x14ac:dyDescent="0.2">
      <c r="A304" s="61" t="s">
        <v>177</v>
      </c>
      <c r="B304" s="129" t="s">
        <v>100</v>
      </c>
      <c r="C304" s="101">
        <v>14</v>
      </c>
      <c r="D304" s="103">
        <v>44755</v>
      </c>
    </row>
    <row r="305" spans="1:4" ht="19.5" customHeight="1" x14ac:dyDescent="0.2">
      <c r="A305" s="61" t="s">
        <v>250</v>
      </c>
      <c r="B305" s="129" t="s">
        <v>518</v>
      </c>
      <c r="C305" s="101">
        <v>10.23</v>
      </c>
      <c r="D305" s="103">
        <v>44748</v>
      </c>
    </row>
    <row r="306" spans="1:4" ht="19.5" customHeight="1" x14ac:dyDescent="0.2">
      <c r="A306" s="61" t="s">
        <v>250</v>
      </c>
      <c r="B306" s="129" t="s">
        <v>519</v>
      </c>
      <c r="C306" s="101">
        <v>8</v>
      </c>
      <c r="D306" s="103">
        <v>44770</v>
      </c>
    </row>
    <row r="307" spans="1:4" ht="19.5" customHeight="1" x14ac:dyDescent="0.2">
      <c r="A307" s="61" t="s">
        <v>176</v>
      </c>
      <c r="B307" s="129" t="s">
        <v>520</v>
      </c>
      <c r="C307" s="101">
        <v>6.23</v>
      </c>
      <c r="D307" s="103">
        <v>44769</v>
      </c>
    </row>
    <row r="308" spans="1:4" ht="19.5" customHeight="1" x14ac:dyDescent="0.2">
      <c r="A308" s="133"/>
      <c r="B308" s="129"/>
      <c r="C308" s="135"/>
      <c r="D308" s="134"/>
    </row>
    <row r="309" spans="1:4" ht="19.5" customHeight="1" thickBot="1" x14ac:dyDescent="0.25">
      <c r="A309" s="133"/>
      <c r="B309" s="129"/>
      <c r="C309" s="136">
        <f>SUM(C5:C308)</f>
        <v>1694839.2799999998</v>
      </c>
      <c r="D309" s="137"/>
    </row>
    <row r="310" spans="1:4" ht="19.5" customHeight="1" thickTop="1" thickBot="1" x14ac:dyDescent="0.25">
      <c r="A310" s="138"/>
      <c r="B310" s="139"/>
      <c r="C310" s="140"/>
      <c r="D310" s="141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2022-08-21T19:36:06Z</dcterms:modified>
</cp:coreProperties>
</file>