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3"/>
  <workbookPr defaultThemeVersion="124226"/>
  <mc:AlternateContent xmlns:mc="http://schemas.openxmlformats.org/markup-compatibility/2006">
    <mc:Choice Requires="x15">
      <x15ac:absPath xmlns:x15ac="http://schemas.microsoft.com/office/spreadsheetml/2010/11/ac" url="H:\BOT\January 2023\"/>
    </mc:Choice>
  </mc:AlternateContent>
  <xr:revisionPtr revIDLastSave="0" documentId="8_{5D8DE37A-AF27-433A-BB41-9A18C3E371CE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Budget to Actual" sheetId="4" r:id="rId1"/>
  </sheets>
  <calcPr calcId="191029"/>
</workbook>
</file>

<file path=xl/calcChain.xml><?xml version="1.0" encoding="utf-8"?>
<calcChain xmlns="http://schemas.openxmlformats.org/spreadsheetml/2006/main">
  <c r="D24" i="4" l="1"/>
  <c r="E24" i="4"/>
  <c r="C24" i="4"/>
  <c r="G13" i="4"/>
  <c r="F21" i="4"/>
  <c r="G21" i="4"/>
  <c r="F23" i="4"/>
  <c r="F22" i="4"/>
  <c r="F20" i="4"/>
  <c r="F19" i="4"/>
  <c r="F18" i="4"/>
  <c r="F17" i="4"/>
  <c r="F16" i="4"/>
  <c r="F15" i="4"/>
  <c r="F14" i="4"/>
  <c r="G10" i="4"/>
  <c r="G9" i="4"/>
  <c r="G11" i="4" s="1"/>
  <c r="G14" i="4"/>
  <c r="F10" i="4"/>
  <c r="F9" i="4"/>
  <c r="F11" i="4" s="1"/>
  <c r="F7" i="4"/>
  <c r="E11" i="4"/>
  <c r="F24" i="4" l="1"/>
  <c r="F26" i="4" s="1"/>
  <c r="F28" i="4" s="1"/>
  <c r="D11" i="4"/>
  <c r="C11" i="4"/>
  <c r="G15" i="4" l="1"/>
  <c r="G16" i="4"/>
  <c r="G17" i="4"/>
  <c r="G18" i="4"/>
  <c r="G19" i="4"/>
  <c r="G20" i="4"/>
  <c r="G22" i="4"/>
  <c r="G23" i="4"/>
  <c r="G24" i="4" l="1"/>
  <c r="G26" i="4" s="1"/>
  <c r="C26" i="4"/>
  <c r="C28" i="4" s="1"/>
  <c r="D26" i="4"/>
  <c r="D28" i="4" s="1"/>
</calcChain>
</file>

<file path=xl/sharedStrings.xml><?xml version="1.0" encoding="utf-8"?>
<sst xmlns="http://schemas.openxmlformats.org/spreadsheetml/2006/main" count="40" uniqueCount="35">
  <si>
    <t>Contingency</t>
  </si>
  <si>
    <t>Capital</t>
  </si>
  <si>
    <t>McLENNAN COMMUNITY COLLEGE</t>
  </si>
  <si>
    <t>Plant</t>
  </si>
  <si>
    <t>Highlander Ranch</t>
  </si>
  <si>
    <t>Construction</t>
  </si>
  <si>
    <t>Infrastructure</t>
  </si>
  <si>
    <t>BT Building Renovation (Revenue Bond Payment)</t>
  </si>
  <si>
    <t>Renovations</t>
  </si>
  <si>
    <t>BPAC Stage Rigging Repairs</t>
  </si>
  <si>
    <t>Actuals</t>
  </si>
  <si>
    <t>Remaining</t>
  </si>
  <si>
    <t>Professional Fees</t>
  </si>
  <si>
    <t>Encumbrances</t>
  </si>
  <si>
    <t>Total Expenditures</t>
  </si>
  <si>
    <t>Transfers</t>
  </si>
  <si>
    <t>Transfer from General Fund</t>
  </si>
  <si>
    <t>Transfer from Excess Pledged Revenues</t>
  </si>
  <si>
    <t>Total Transfers</t>
  </si>
  <si>
    <t>Net Income</t>
  </si>
  <si>
    <t>CAPITAL IMPOVEMENT FUND - BUDGET TO ACTUAL AS OF 11/30/2022</t>
  </si>
  <si>
    <t>Balance of CIF at 9/1/2022</t>
  </si>
  <si>
    <t>Budget</t>
  </si>
  <si>
    <t>2022-23</t>
  </si>
  <si>
    <t>Balance of CIF at 11/30/2022</t>
  </si>
  <si>
    <t>Balance of CIF Reserve Account at 11/30/2022</t>
  </si>
  <si>
    <t>Total</t>
  </si>
  <si>
    <t>MAC - University Center</t>
  </si>
  <si>
    <t>Infrastructure Contingency</t>
  </si>
  <si>
    <t>Building Lock Upgrade</t>
  </si>
  <si>
    <t>Floor Coverings</t>
  </si>
  <si>
    <t>Floor Covering Replacement</t>
  </si>
  <si>
    <t>Lots &amp; Roads</t>
  </si>
  <si>
    <t>Sealcoat and restripe parking lots</t>
  </si>
  <si>
    <t>BPAC Stage Floor Repairs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</si>
</sst>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9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sz val="9"/>
      <name val="Arial"/>
      <family val="2"/>
    </font>
    <font>
      <b/>
      <sz val="14"/>
      <name val="Arial"/>
      <family val="2"/>
    </font>
    <font>
      <b/>
      <sz val="10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84">
    <xf numFmtId="0" fontId="0" fillId="0" borderId="0" xfId="0"/>
    <xf numFmtId="0" fontId="4" fillId="2" borderId="2" xfId="0" applyFont="1" applyFill="1" applyBorder="1"/>
    <xf numFmtId="0" fontId="0" fillId="2" borderId="0" xfId="0" applyFill="1"/>
    <xf numFmtId="0" fontId="7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0" fillId="2" borderId="0" xfId="0" applyFill="1" applyBorder="1"/>
    <xf numFmtId="0" fontId="6" fillId="2" borderId="4" xfId="0" applyFont="1" applyFill="1" applyBorder="1" applyAlignment="1">
      <alignment vertical="center"/>
    </xf>
    <xf numFmtId="0" fontId="0" fillId="2" borderId="5" xfId="0" applyFill="1" applyBorder="1"/>
    <xf numFmtId="6" fontId="0" fillId="2" borderId="0" xfId="0" applyNumberFormat="1" applyFill="1"/>
    <xf numFmtId="0" fontId="4" fillId="2" borderId="0" xfId="0" applyFont="1" applyFill="1"/>
    <xf numFmtId="38" fontId="2" fillId="2" borderId="2" xfId="0" applyNumberFormat="1" applyFont="1" applyFill="1" applyBorder="1" applyAlignment="1">
      <alignment horizontal="left"/>
    </xf>
    <xf numFmtId="0" fontId="2" fillId="2" borderId="7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0" fontId="2" fillId="2" borderId="0" xfId="0" applyFont="1" applyFill="1" applyBorder="1"/>
    <xf numFmtId="0" fontId="8" fillId="2" borderId="0" xfId="0" applyFont="1" applyFill="1"/>
    <xf numFmtId="164" fontId="0" fillId="2" borderId="0" xfId="0" applyNumberFormat="1" applyFill="1"/>
    <xf numFmtId="0" fontId="2" fillId="2" borderId="1" xfId="0" applyFont="1" applyFill="1" applyBorder="1"/>
    <xf numFmtId="0" fontId="2" fillId="3" borderId="3" xfId="0" applyFont="1" applyFill="1" applyBorder="1" applyAlignment="1">
      <alignment horizontal="center"/>
    </xf>
    <xf numFmtId="38" fontId="4" fillId="3" borderId="2" xfId="0" applyNumberFormat="1" applyFont="1" applyFill="1" applyBorder="1"/>
    <xf numFmtId="38" fontId="4" fillId="3" borderId="7" xfId="0" applyNumberFormat="1" applyFont="1" applyFill="1" applyBorder="1"/>
    <xf numFmtId="6" fontId="2" fillId="3" borderId="1" xfId="2" applyNumberFormat="1" applyFont="1" applyFill="1" applyBorder="1"/>
    <xf numFmtId="0" fontId="2" fillId="4" borderId="3" xfId="0" applyFont="1" applyFill="1" applyBorder="1" applyAlignment="1">
      <alignment horizontal="center"/>
    </xf>
    <xf numFmtId="0" fontId="5" fillId="4" borderId="6" xfId="0" applyFont="1" applyFill="1" applyBorder="1" applyAlignment="1">
      <alignment horizontal="center" vertical="center" wrapText="1"/>
    </xf>
    <xf numFmtId="38" fontId="4" fillId="4" borderId="2" xfId="0" applyNumberFormat="1" applyFont="1" applyFill="1" applyBorder="1"/>
    <xf numFmtId="38" fontId="4" fillId="4" borderId="7" xfId="0" applyNumberFormat="1" applyFont="1" applyFill="1" applyBorder="1"/>
    <xf numFmtId="6" fontId="2" fillId="4" borderId="1" xfId="2" applyNumberFormat="1" applyFont="1" applyFill="1" applyBorder="1"/>
    <xf numFmtId="0" fontId="5" fillId="3" borderId="6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/>
    </xf>
    <xf numFmtId="0" fontId="5" fillId="5" borderId="6" xfId="0" applyFont="1" applyFill="1" applyBorder="1" applyAlignment="1">
      <alignment horizontal="center" vertical="center"/>
    </xf>
    <xf numFmtId="38" fontId="4" fillId="5" borderId="2" xfId="0" applyNumberFormat="1" applyFont="1" applyFill="1" applyBorder="1"/>
    <xf numFmtId="38" fontId="4" fillId="5" borderId="7" xfId="0" applyNumberFormat="1" applyFont="1" applyFill="1" applyBorder="1"/>
    <xf numFmtId="6" fontId="2" fillId="0" borderId="0" xfId="2" applyNumberFormat="1" applyFont="1" applyFill="1" applyBorder="1"/>
    <xf numFmtId="38" fontId="4" fillId="3" borderId="7" xfId="1" applyNumberFormat="1" applyFont="1" applyFill="1" applyBorder="1"/>
    <xf numFmtId="38" fontId="4" fillId="4" borderId="7" xfId="1" applyNumberFormat="1" applyFont="1" applyFill="1" applyBorder="1"/>
    <xf numFmtId="38" fontId="4" fillId="5" borderId="7" xfId="1" applyNumberFormat="1" applyFont="1" applyFill="1" applyBorder="1"/>
    <xf numFmtId="0" fontId="2" fillId="6" borderId="3" xfId="0" applyFont="1" applyFill="1" applyBorder="1" applyAlignment="1">
      <alignment horizontal="center"/>
    </xf>
    <xf numFmtId="0" fontId="5" fillId="6" borderId="6" xfId="0" applyFont="1" applyFill="1" applyBorder="1" applyAlignment="1">
      <alignment horizontal="center" vertical="center" wrapText="1"/>
    </xf>
    <xf numFmtId="38" fontId="4" fillId="6" borderId="7" xfId="0" applyNumberFormat="1" applyFont="1" applyFill="1" applyBorder="1"/>
    <xf numFmtId="38" fontId="4" fillId="6" borderId="7" xfId="1" applyNumberFormat="1" applyFont="1" applyFill="1" applyBorder="1"/>
    <xf numFmtId="38" fontId="4" fillId="6" borderId="2" xfId="0" applyNumberFormat="1" applyFont="1" applyFill="1" applyBorder="1"/>
    <xf numFmtId="0" fontId="0" fillId="2" borderId="7" xfId="0" applyFill="1" applyBorder="1"/>
    <xf numFmtId="0" fontId="0" fillId="2" borderId="9" xfId="0" applyFill="1" applyBorder="1"/>
    <xf numFmtId="38" fontId="4" fillId="3" borderId="9" xfId="0" applyNumberFormat="1" applyFont="1" applyFill="1" applyBorder="1"/>
    <xf numFmtId="38" fontId="0" fillId="2" borderId="9" xfId="0" applyNumberFormat="1" applyFill="1" applyBorder="1"/>
    <xf numFmtId="38" fontId="4" fillId="3" borderId="9" xfId="1" applyNumberFormat="1" applyFont="1" applyFill="1" applyBorder="1"/>
    <xf numFmtId="38" fontId="4" fillId="4" borderId="9" xfId="1" applyNumberFormat="1" applyFont="1" applyFill="1" applyBorder="1"/>
    <xf numFmtId="38" fontId="4" fillId="6" borderId="9" xfId="1" applyNumberFormat="1" applyFont="1" applyFill="1" applyBorder="1"/>
    <xf numFmtId="38" fontId="4" fillId="5" borderId="9" xfId="1" applyNumberFormat="1" applyFont="1" applyFill="1" applyBorder="1"/>
    <xf numFmtId="38" fontId="4" fillId="3" borderId="5" xfId="1" applyNumberFormat="1" applyFont="1" applyFill="1" applyBorder="1"/>
    <xf numFmtId="38" fontId="4" fillId="4" borderId="5" xfId="1" applyNumberFormat="1" applyFont="1" applyFill="1" applyBorder="1"/>
    <xf numFmtId="38" fontId="4" fillId="6" borderId="5" xfId="1" applyNumberFormat="1" applyFont="1" applyFill="1" applyBorder="1"/>
    <xf numFmtId="38" fontId="4" fillId="5" borderId="5" xfId="1" applyNumberFormat="1" applyFont="1" applyFill="1" applyBorder="1"/>
    <xf numFmtId="0" fontId="2" fillId="2" borderId="5" xfId="0" applyFont="1" applyFill="1" applyBorder="1"/>
    <xf numFmtId="6" fontId="2" fillId="3" borderId="5" xfId="2" applyNumberFormat="1" applyFont="1" applyFill="1" applyBorder="1"/>
    <xf numFmtId="6" fontId="2" fillId="4" borderId="5" xfId="2" applyNumberFormat="1" applyFont="1" applyFill="1" applyBorder="1"/>
    <xf numFmtId="6" fontId="2" fillId="6" borderId="5" xfId="2" applyNumberFormat="1" applyFont="1" applyFill="1" applyBorder="1"/>
    <xf numFmtId="6" fontId="2" fillId="5" borderId="5" xfId="2" applyNumberFormat="1" applyFont="1" applyFill="1" applyBorder="1"/>
    <xf numFmtId="0" fontId="6" fillId="2" borderId="10" xfId="0" applyFont="1" applyFill="1" applyBorder="1" applyAlignment="1">
      <alignment vertical="center"/>
    </xf>
    <xf numFmtId="38" fontId="4" fillId="3" borderId="5" xfId="0" applyNumberFormat="1" applyFont="1" applyFill="1" applyBorder="1"/>
    <xf numFmtId="38" fontId="2" fillId="2" borderId="9" xfId="0" applyNumberFormat="1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38" fontId="1" fillId="2" borderId="2" xfId="0" applyNumberFormat="1" applyFont="1" applyFill="1" applyBorder="1"/>
    <xf numFmtId="0" fontId="2" fillId="7" borderId="3" xfId="0" applyFont="1" applyFill="1" applyBorder="1" applyAlignment="1">
      <alignment horizontal="center"/>
    </xf>
    <xf numFmtId="0" fontId="5" fillId="7" borderId="6" xfId="0" applyFont="1" applyFill="1" applyBorder="1" applyAlignment="1">
      <alignment horizontal="center" vertical="center" wrapText="1"/>
    </xf>
    <xf numFmtId="38" fontId="4" fillId="7" borderId="9" xfId="1" applyNumberFormat="1" applyFont="1" applyFill="1" applyBorder="1"/>
    <xf numFmtId="38" fontId="4" fillId="7" borderId="2" xfId="0" applyNumberFormat="1" applyFont="1" applyFill="1" applyBorder="1"/>
    <xf numFmtId="38" fontId="4" fillId="7" borderId="7" xfId="0" applyNumberFormat="1" applyFont="1" applyFill="1" applyBorder="1"/>
    <xf numFmtId="38" fontId="4" fillId="7" borderId="7" xfId="1" applyNumberFormat="1" applyFont="1" applyFill="1" applyBorder="1"/>
    <xf numFmtId="38" fontId="4" fillId="7" borderId="5" xfId="1" applyNumberFormat="1" applyFont="1" applyFill="1" applyBorder="1"/>
    <xf numFmtId="6" fontId="2" fillId="7" borderId="5" xfId="2" applyNumberFormat="1" applyFont="1" applyFill="1" applyBorder="1"/>
    <xf numFmtId="6" fontId="2" fillId="4" borderId="11" xfId="2" applyNumberFormat="1" applyFont="1" applyFill="1" applyBorder="1"/>
    <xf numFmtId="38" fontId="4" fillId="4" borderId="10" xfId="0" applyNumberFormat="1" applyFont="1" applyFill="1" applyBorder="1"/>
    <xf numFmtId="38" fontId="4" fillId="4" borderId="4" xfId="0" applyNumberFormat="1" applyFont="1" applyFill="1" applyBorder="1"/>
    <xf numFmtId="6" fontId="2" fillId="4" borderId="4" xfId="2" applyNumberFormat="1" applyFont="1" applyFill="1" applyBorder="1"/>
    <xf numFmtId="6" fontId="2" fillId="6" borderId="1" xfId="2" applyNumberFormat="1" applyFont="1" applyFill="1" applyBorder="1"/>
    <xf numFmtId="6" fontId="2" fillId="7" borderId="1" xfId="2" applyNumberFormat="1" applyFont="1" applyFill="1" applyBorder="1"/>
    <xf numFmtId="6" fontId="2" fillId="5" borderId="1" xfId="2" applyNumberFormat="1" applyFont="1" applyFill="1" applyBorder="1"/>
    <xf numFmtId="38" fontId="1" fillId="2" borderId="8" xfId="0" applyNumberFormat="1" applyFont="1" applyFill="1" applyBorder="1"/>
    <xf numFmtId="0" fontId="1" fillId="2" borderId="2" xfId="0" applyFont="1" applyFill="1" applyBorder="1"/>
    <xf numFmtId="0" fontId="1" fillId="2" borderId="7" xfId="0" applyFont="1" applyFill="1" applyBorder="1"/>
    <xf numFmtId="0" fontId="7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left"/>
    </xf>
    <xf numFmtId="0" fontId="2" fillId="2" borderId="12" xfId="0" applyFont="1" applyFill="1" applyBorder="1" applyAlignment="1">
      <alignment horizontal="left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1"/>
  <sheetViews>
    <sheetView tabSelected="1" zoomScale="112" zoomScaleNormal="112" workbookViewId="0">
      <selection activeCell="G32" sqref="G32"/>
    </sheetView>
  </sheetViews>
  <sheetFormatPr defaultRowHeight="12.75" x14ac:dyDescent="0.2"/>
  <cols>
    <col min="1" max="1" width="15.7109375" style="2" bestFit="1" customWidth="1"/>
    <col min="2" max="2" width="43.140625" style="2" bestFit="1" customWidth="1"/>
    <col min="3" max="7" width="14.7109375" style="2" customWidth="1"/>
    <col min="8" max="8" width="12.42578125" style="2" customWidth="1"/>
    <col min="9" max="9" width="21.7109375" style="2" customWidth="1"/>
    <col min="10" max="10" width="13.85546875" style="2" bestFit="1" customWidth="1"/>
    <col min="11" max="16384" width="9.140625" style="2"/>
  </cols>
  <sheetData>
    <row r="1" spans="1:12" x14ac:dyDescent="0.2">
      <c r="A1" s="14"/>
    </row>
    <row r="2" spans="1:12" ht="28.5" customHeight="1" x14ac:dyDescent="0.2">
      <c r="A2" s="80" t="s">
        <v>2</v>
      </c>
      <c r="B2" s="80"/>
      <c r="C2" s="80"/>
      <c r="D2" s="80"/>
      <c r="E2" s="80"/>
      <c r="F2" s="80"/>
      <c r="G2" s="80"/>
      <c r="H2" s="3"/>
      <c r="I2" s="3"/>
    </row>
    <row r="3" spans="1:12" ht="22.9" customHeight="1" thickBot="1" x14ac:dyDescent="0.25">
      <c r="A3" s="81" t="s">
        <v>20</v>
      </c>
      <c r="B3" s="81"/>
      <c r="C3" s="81"/>
      <c r="D3" s="81"/>
      <c r="E3" s="81"/>
      <c r="F3" s="81"/>
      <c r="G3" s="81"/>
      <c r="H3" s="4"/>
      <c r="I3" s="4"/>
    </row>
    <row r="4" spans="1:12" s="5" customFormat="1" ht="18.75" customHeight="1" x14ac:dyDescent="0.2">
      <c r="A4" s="2"/>
      <c r="B4" s="2"/>
      <c r="C4" s="17" t="s">
        <v>23</v>
      </c>
      <c r="D4" s="21" t="s">
        <v>23</v>
      </c>
      <c r="E4" s="35" t="s">
        <v>23</v>
      </c>
      <c r="F4" s="62" t="s">
        <v>23</v>
      </c>
      <c r="G4" s="27" t="s">
        <v>23</v>
      </c>
      <c r="L4" s="2"/>
    </row>
    <row r="5" spans="1:12" ht="38.450000000000003" customHeight="1" thickBot="1" x14ac:dyDescent="0.25">
      <c r="C5" s="26" t="s">
        <v>22</v>
      </c>
      <c r="D5" s="22" t="s">
        <v>10</v>
      </c>
      <c r="E5" s="36" t="s">
        <v>13</v>
      </c>
      <c r="F5" s="63" t="s">
        <v>26</v>
      </c>
      <c r="G5" s="28" t="s">
        <v>11</v>
      </c>
    </row>
    <row r="6" spans="1:12" ht="13.5" thickBot="1" x14ac:dyDescent="0.25">
      <c r="C6" s="5"/>
      <c r="D6" s="5"/>
      <c r="E6" s="5"/>
      <c r="F6" s="5"/>
      <c r="G6" s="5"/>
      <c r="H6" s="5"/>
    </row>
    <row r="7" spans="1:12" ht="13.5" thickBot="1" x14ac:dyDescent="0.25">
      <c r="B7" s="16" t="s">
        <v>21</v>
      </c>
      <c r="C7" s="20">
        <v>51424</v>
      </c>
      <c r="D7" s="70">
        <v>51424</v>
      </c>
      <c r="E7" s="74"/>
      <c r="F7" s="75">
        <f>SUM(D7+E7)</f>
        <v>51424</v>
      </c>
      <c r="G7" s="76"/>
    </row>
    <row r="8" spans="1:12" ht="13.5" thickBot="1" x14ac:dyDescent="0.25">
      <c r="B8" s="13"/>
      <c r="C8" s="31"/>
      <c r="D8" s="5"/>
    </row>
    <row r="9" spans="1:12" x14ac:dyDescent="0.2">
      <c r="A9" s="57" t="s">
        <v>15</v>
      </c>
      <c r="B9" s="41" t="s">
        <v>16</v>
      </c>
      <c r="C9" s="42">
        <v>750000</v>
      </c>
      <c r="D9" s="71"/>
      <c r="E9" s="46"/>
      <c r="F9" s="64">
        <f t="shared" ref="F9:F10" si="0">SUM(D9+E9)</f>
        <v>0</v>
      </c>
      <c r="G9" s="47">
        <f t="shared" ref="G9:G10" si="1">C9-D9-E9</f>
        <v>750000</v>
      </c>
    </row>
    <row r="10" spans="1:12" ht="13.5" thickBot="1" x14ac:dyDescent="0.25">
      <c r="A10" s="6"/>
      <c r="B10" s="7" t="s">
        <v>17</v>
      </c>
      <c r="C10" s="58">
        <v>1000000</v>
      </c>
      <c r="D10" s="72"/>
      <c r="E10" s="50"/>
      <c r="F10" s="68">
        <f t="shared" si="0"/>
        <v>0</v>
      </c>
      <c r="G10" s="51">
        <f t="shared" si="1"/>
        <v>1000000</v>
      </c>
    </row>
    <row r="11" spans="1:12" ht="13.5" thickBot="1" x14ac:dyDescent="0.25">
      <c r="B11" s="52" t="s">
        <v>18</v>
      </c>
      <c r="C11" s="53">
        <f>SUM(C9:C10)</f>
        <v>1750000</v>
      </c>
      <c r="D11" s="73">
        <f>SUM(D9:D10)</f>
        <v>0</v>
      </c>
      <c r="E11" s="55">
        <f t="shared" ref="E11:G11" si="2">SUM(E9:E10)</f>
        <v>0</v>
      </c>
      <c r="F11" s="69">
        <f t="shared" si="2"/>
        <v>0</v>
      </c>
      <c r="G11" s="56">
        <f t="shared" si="2"/>
        <v>1750000</v>
      </c>
    </row>
    <row r="12" spans="1:12" ht="13.5" thickBot="1" x14ac:dyDescent="0.25">
      <c r="B12" s="13"/>
      <c r="C12" s="31"/>
      <c r="D12" s="5"/>
      <c r="E12" s="5"/>
      <c r="F12" s="5"/>
      <c r="G12" s="5"/>
    </row>
    <row r="13" spans="1:12" x14ac:dyDescent="0.2">
      <c r="A13" s="59" t="s">
        <v>32</v>
      </c>
      <c r="B13" s="43" t="s">
        <v>33</v>
      </c>
      <c r="C13" s="44">
        <v>25000</v>
      </c>
      <c r="D13" s="45"/>
      <c r="E13" s="46"/>
      <c r="F13" s="64"/>
      <c r="G13" s="47">
        <f>C13-D13-E13</f>
        <v>25000</v>
      </c>
    </row>
    <row r="14" spans="1:12" x14ac:dyDescent="0.2">
      <c r="A14" s="11" t="s">
        <v>8</v>
      </c>
      <c r="B14" s="79" t="s">
        <v>4</v>
      </c>
      <c r="C14" s="19">
        <v>25000</v>
      </c>
      <c r="D14" s="24"/>
      <c r="E14" s="37"/>
      <c r="F14" s="66">
        <f t="shared" ref="F14:F23" si="3">SUM(D14+E14)</f>
        <v>0</v>
      </c>
      <c r="G14" s="30">
        <f>C14-D14-E14</f>
        <v>25000</v>
      </c>
    </row>
    <row r="15" spans="1:12" x14ac:dyDescent="0.2">
      <c r="A15" s="10" t="s">
        <v>5</v>
      </c>
      <c r="B15" s="77" t="s">
        <v>27</v>
      </c>
      <c r="C15" s="18">
        <v>600000</v>
      </c>
      <c r="D15" s="23"/>
      <c r="E15" s="39"/>
      <c r="F15" s="65">
        <f t="shared" si="3"/>
        <v>0</v>
      </c>
      <c r="G15" s="29">
        <f t="shared" ref="G15:G23" si="4">C15-D15-E15</f>
        <v>600000</v>
      </c>
    </row>
    <row r="16" spans="1:12" x14ac:dyDescent="0.2">
      <c r="A16" s="10"/>
      <c r="B16" s="61" t="s">
        <v>7</v>
      </c>
      <c r="C16" s="18">
        <v>592600</v>
      </c>
      <c r="D16" s="23">
        <v>111300</v>
      </c>
      <c r="E16" s="39">
        <v>481300</v>
      </c>
      <c r="F16" s="65">
        <f t="shared" si="3"/>
        <v>592600</v>
      </c>
      <c r="G16" s="29">
        <f t="shared" si="4"/>
        <v>0</v>
      </c>
    </row>
    <row r="17" spans="1:10" x14ac:dyDescent="0.2">
      <c r="A17" s="11" t="s">
        <v>3</v>
      </c>
      <c r="B17" s="79" t="s">
        <v>29</v>
      </c>
      <c r="C17" s="19">
        <v>150000</v>
      </c>
      <c r="D17" s="24"/>
      <c r="E17" s="37"/>
      <c r="F17" s="66">
        <f t="shared" si="3"/>
        <v>0</v>
      </c>
      <c r="G17" s="30">
        <f t="shared" si="4"/>
        <v>150000</v>
      </c>
    </row>
    <row r="18" spans="1:10" x14ac:dyDescent="0.2">
      <c r="A18" s="12" t="s">
        <v>6</v>
      </c>
      <c r="B18" s="78" t="s">
        <v>34</v>
      </c>
      <c r="C18" s="18">
        <v>175000</v>
      </c>
      <c r="D18" s="23"/>
      <c r="E18" s="39"/>
      <c r="F18" s="65">
        <f t="shared" si="3"/>
        <v>0</v>
      </c>
      <c r="G18" s="29">
        <f t="shared" si="4"/>
        <v>175000</v>
      </c>
    </row>
    <row r="19" spans="1:10" x14ac:dyDescent="0.2">
      <c r="A19" s="12"/>
      <c r="B19" s="1" t="s">
        <v>9</v>
      </c>
      <c r="C19" s="18">
        <v>0</v>
      </c>
      <c r="D19" s="23">
        <v>42574</v>
      </c>
      <c r="E19" s="39">
        <v>0</v>
      </c>
      <c r="F19" s="65">
        <f t="shared" si="3"/>
        <v>42574</v>
      </c>
      <c r="G19" s="29">
        <f t="shared" si="4"/>
        <v>-42574</v>
      </c>
    </row>
    <row r="20" spans="1:10" x14ac:dyDescent="0.2">
      <c r="A20" s="12"/>
      <c r="B20" s="78" t="s">
        <v>28</v>
      </c>
      <c r="C20" s="18">
        <v>50000</v>
      </c>
      <c r="D20" s="23"/>
      <c r="E20" s="39"/>
      <c r="F20" s="65">
        <f t="shared" si="3"/>
        <v>0</v>
      </c>
      <c r="G20" s="29">
        <f t="shared" si="4"/>
        <v>50000</v>
      </c>
    </row>
    <row r="21" spans="1:10" x14ac:dyDescent="0.2">
      <c r="A21" s="11" t="s">
        <v>30</v>
      </c>
      <c r="B21" s="40" t="s">
        <v>31</v>
      </c>
      <c r="C21" s="32">
        <v>25000</v>
      </c>
      <c r="D21" s="33"/>
      <c r="E21" s="38"/>
      <c r="F21" s="67">
        <f t="shared" si="3"/>
        <v>0</v>
      </c>
      <c r="G21" s="34">
        <f t="shared" si="4"/>
        <v>25000</v>
      </c>
    </row>
    <row r="22" spans="1:10" x14ac:dyDescent="0.2">
      <c r="A22" s="11" t="s">
        <v>1</v>
      </c>
      <c r="B22" s="40" t="s">
        <v>12</v>
      </c>
      <c r="C22" s="32">
        <v>50000</v>
      </c>
      <c r="D22" s="33">
        <v>902</v>
      </c>
      <c r="E22" s="38"/>
      <c r="F22" s="67">
        <f t="shared" si="3"/>
        <v>902</v>
      </c>
      <c r="G22" s="34">
        <f t="shared" si="4"/>
        <v>49098</v>
      </c>
    </row>
    <row r="23" spans="1:10" ht="13.5" thickBot="1" x14ac:dyDescent="0.25">
      <c r="A23" s="60" t="s">
        <v>0</v>
      </c>
      <c r="B23" s="7" t="s">
        <v>0</v>
      </c>
      <c r="C23" s="48">
        <v>57400</v>
      </c>
      <c r="D23" s="49"/>
      <c r="E23" s="50"/>
      <c r="F23" s="68">
        <f t="shared" si="3"/>
        <v>0</v>
      </c>
      <c r="G23" s="51">
        <f t="shared" si="4"/>
        <v>57400</v>
      </c>
      <c r="H23" s="8"/>
    </row>
    <row r="24" spans="1:10" ht="13.5" thickBot="1" x14ac:dyDescent="0.25">
      <c r="B24" s="52" t="s">
        <v>14</v>
      </c>
      <c r="C24" s="53">
        <f>SUM(C13:C23)</f>
        <v>1750000</v>
      </c>
      <c r="D24" s="54">
        <f t="shared" ref="D24:G24" si="5">SUM(D13:D23)</f>
        <v>154776</v>
      </c>
      <c r="E24" s="55">
        <f t="shared" si="5"/>
        <v>481300</v>
      </c>
      <c r="F24" s="69">
        <f t="shared" si="5"/>
        <v>636076</v>
      </c>
      <c r="G24" s="56">
        <f t="shared" si="5"/>
        <v>1113924</v>
      </c>
      <c r="H24" s="8"/>
    </row>
    <row r="25" spans="1:10" ht="13.5" thickBot="1" x14ac:dyDescent="0.25">
      <c r="B25" s="13"/>
      <c r="C25" s="31"/>
      <c r="D25" s="5"/>
      <c r="E25" s="5"/>
      <c r="F25" s="5"/>
      <c r="G25" s="5"/>
      <c r="I25" s="15"/>
      <c r="J25" s="9"/>
    </row>
    <row r="26" spans="1:10" ht="13.5" thickBot="1" x14ac:dyDescent="0.25">
      <c r="B26" s="16" t="s">
        <v>19</v>
      </c>
      <c r="C26" s="20">
        <f>C11-C24</f>
        <v>0</v>
      </c>
      <c r="D26" s="70">
        <f>D11-D24</f>
        <v>-154776</v>
      </c>
      <c r="E26" s="74"/>
      <c r="F26" s="75">
        <f>F11-F24</f>
        <v>-636076</v>
      </c>
      <c r="G26" s="76">
        <f>G11-G24</f>
        <v>636076</v>
      </c>
    </row>
    <row r="27" spans="1:10" ht="13.5" thickBot="1" x14ac:dyDescent="0.25"/>
    <row r="28" spans="1:10" ht="13.5" thickBot="1" x14ac:dyDescent="0.25">
      <c r="B28" s="16" t="s">
        <v>24</v>
      </c>
      <c r="C28" s="20">
        <f>C7+C26</f>
        <v>51424</v>
      </c>
      <c r="D28" s="70">
        <f>D7+D26</f>
        <v>-103352</v>
      </c>
      <c r="E28" s="74"/>
      <c r="F28" s="75">
        <f>F7+F26</f>
        <v>-584652</v>
      </c>
      <c r="G28" s="76"/>
    </row>
    <row r="29" spans="1:10" ht="13.5" thickBot="1" x14ac:dyDescent="0.25"/>
    <row r="30" spans="1:10" ht="13.5" thickBot="1" x14ac:dyDescent="0.25">
      <c r="B30" s="82" t="s">
        <v>25</v>
      </c>
      <c r="C30" s="83"/>
      <c r="D30" s="25">
        <v>1180204</v>
      </c>
    </row>
    <row r="31" spans="1:10" x14ac:dyDescent="0.2">
      <c r="D31" s="8"/>
    </row>
  </sheetData>
  <mergeCells count="3">
    <mergeCell ref="A2:G2"/>
    <mergeCell ref="A3:G3"/>
    <mergeCell ref="B30:C30"/>
  </mergeCells>
  <printOptions horizontalCentered="1"/>
  <pageMargins left="0.25" right="0.25" top="0.75" bottom="0.75" header="0.3" footer="0.3"/>
  <pageSetup scale="60" firstPageNumber="43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Budget to Actual</vt:lpstr>
    </vt:vector>
  </TitlesOfParts>
  <Company>MCC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Network Services</dc:creator>
  <cp:lastModifiedBy>Stephen Benson</cp:lastModifiedBy>
  <cp:lastPrinted>2021-02-23T19:41:52Z</cp:lastPrinted>
  <dcterms:created xsi:type="dcterms:W3CDTF">1999-01-10T19:59:52Z</dcterms:created>
  <dcterms:modified xsi:type="dcterms:W3CDTF">2023-01-18T19:06:12Z</dcterms:modified>
</cp:coreProperties>
</file>