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F341CE2A-BECE-453E-A8E9-63ADC0FDAA98}" xr6:coauthVersionLast="36" xr6:coauthVersionMax="36" xr10:uidLastSave="{00000000-0000-0000-0000-000000000000}"/>
  <bookViews>
    <workbookView xWindow="0" yWindow="0" windowWidth="28800" windowHeight="12225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L8" i="16" l="1"/>
  <c r="D9" i="9"/>
  <c r="F12" i="15"/>
  <c r="L25" i="16" l="1"/>
  <c r="M25" i="16"/>
  <c r="N25" i="16"/>
  <c r="O25" i="16"/>
  <c r="C9" i="9" l="1"/>
  <c r="E14" i="16" l="1"/>
  <c r="D14" i="16"/>
  <c r="C14" i="16"/>
  <c r="B14" i="16"/>
  <c r="C435" i="13"/>
  <c r="F18" i="16" l="1"/>
  <c r="F19" i="16"/>
  <c r="F20" i="16"/>
  <c r="F21" i="16"/>
  <c r="F22" i="16"/>
  <c r="F23" i="16"/>
  <c r="F24" i="16"/>
  <c r="F17" i="16"/>
  <c r="F9" i="16"/>
  <c r="F10" i="16"/>
  <c r="F11" i="16"/>
  <c r="F12" i="16"/>
  <c r="F13" i="16"/>
  <c r="F8" i="16"/>
  <c r="F14" i="16" s="1"/>
  <c r="E26" i="16"/>
  <c r="E25" i="16"/>
  <c r="C25" i="16"/>
  <c r="C26" i="16" s="1"/>
  <c r="D25" i="16"/>
  <c r="G25" i="16"/>
  <c r="H25" i="16"/>
  <c r="I25" i="16"/>
  <c r="J25" i="16"/>
  <c r="B25" i="16"/>
  <c r="P24" i="16"/>
  <c r="K24" i="16"/>
  <c r="P22" i="16" l="1"/>
  <c r="P23" i="16"/>
  <c r="K22" i="16"/>
  <c r="K23" i="16"/>
  <c r="F25" i="16"/>
  <c r="D38" i="15" l="1"/>
  <c r="C38" i="15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25" i="16" s="1"/>
  <c r="K9" i="16"/>
  <c r="K10" i="16"/>
  <c r="K11" i="16"/>
  <c r="K12" i="16"/>
  <c r="K13" i="16"/>
  <c r="K8" i="16"/>
  <c r="J26" i="16" l="1"/>
  <c r="P18" i="16" l="1"/>
  <c r="P19" i="16"/>
  <c r="P20" i="16"/>
  <c r="P21" i="16"/>
  <c r="P17" i="16"/>
  <c r="P15" i="16"/>
  <c r="O14" i="16"/>
  <c r="P25" i="16" l="1"/>
  <c r="O26" i="16"/>
  <c r="G28" i="15"/>
  <c r="H35" i="15" l="1"/>
  <c r="I35" i="15"/>
  <c r="G35" i="15"/>
  <c r="F52" i="15" l="1"/>
  <c r="D52" i="15"/>
  <c r="E31" i="9" l="1"/>
  <c r="E32" i="9"/>
  <c r="E30" i="9"/>
  <c r="E21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28" i="9"/>
  <c r="C16" i="9"/>
  <c r="C37" i="9" l="1"/>
  <c r="K15" i="16"/>
  <c r="E52" i="15"/>
  <c r="K14" i="16" l="1"/>
  <c r="L14" i="16" l="1"/>
  <c r="D26" i="16"/>
  <c r="N14" i="16"/>
  <c r="B26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6" i="16"/>
  <c r="G26" i="16"/>
  <c r="I26" i="16"/>
  <c r="C54" i="15"/>
  <c r="F26" i="16"/>
  <c r="H12" i="15"/>
  <c r="G12" i="15"/>
  <c r="E16" i="9"/>
  <c r="I43" i="15"/>
  <c r="H43" i="15"/>
  <c r="L26" i="16"/>
  <c r="D16" i="9"/>
  <c r="H26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6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6" i="16" s="1"/>
  <c r="P14" i="16" l="1"/>
  <c r="P26" i="16" s="1"/>
</calcChain>
</file>

<file path=xl/sharedStrings.xml><?xml version="1.0" encoding="utf-8"?>
<sst xmlns="http://schemas.openxmlformats.org/spreadsheetml/2006/main" count="995" uniqueCount="676">
  <si>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</si>
  <si>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</si>
  <si>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</si>
  <si>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</si>
  <si>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</si>
  <si>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</si>
  <si>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</si>
  <si>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</si>
  <si>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</si>
  <si>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</si>
  <si>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</si>
  <si>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</si>
  <si>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</si>
  <si>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</si>
  <si>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</si>
  <si>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</si>
  <si>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</si>
  <si>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</si>
  <si>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</si>
  <si>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</si>
  <si>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</si>
  <si>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</si>
  <si>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</si>
  <si>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</si>
  <si>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</si>
  <si>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</si>
  <si>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</si>
  <si>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</si>
  <si>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</si>
  <si>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</si>
  <si>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</si>
  <si>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</si>
  <si>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</si>
  <si>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</si>
  <si>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</si>
  <si>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</si>
  <si>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</si>
  <si>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</si>
  <si>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</si>
  <si>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</si>
  <si>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</si>
  <si>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</si>
  <si>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</si>
  <si>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</si>
  <si>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</si>
  <si>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</si>
  <si>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</si>
  <si>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</si>
  <si>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</si>
  <si>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</si>
  <si>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</si>
  <si>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</si>
  <si>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</si>
  <si>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</si>
  <si>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</si>
  <si>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</si>
  <si>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</si>
  <si>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</si>
  <si>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</si>
  <si>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</si>
  <si>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</si>
  <si>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</si>
  <si>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</si>
  <si>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</si>
  <si>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</si>
  <si>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</si>
  <si>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</si>
  <si>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</si>
  <si>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</si>
  <si>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</si>
  <si>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</si>
  <si>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</si>
  <si>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</si>
  <si>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</si>
  <si>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</si>
  <si>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</si>
  <si>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</si>
  <si>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</si>
  <si>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</si>
  <si>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</si>
  <si>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</si>
  <si>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</si>
  <si>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</si>
  <si>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</si>
  <si>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</si>
  <si>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</si>
  <si>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</si>
  <si>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</si>
  <si>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</si>
  <si>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</si>
  <si>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</si>
  <si>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</si>
  <si>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Music-Supplies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</si>
  <si>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</si>
  <si>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</si>
  <si>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</si>
  <si>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</si>
  <si>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</si>
  <si>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</si>
  <si>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</si>
  <si>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</si>
  <si>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</si>
  <si>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</si>
  <si>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</si>
  <si>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</si>
  <si>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</si>
  <si>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</si>
  <si>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>Child Development-Telephone</t>
  </si>
  <si>
    <t>Vet Tech-Supplies</t>
  </si>
  <si>
    <t>2021/2022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</si>
  <si>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</si>
  <si>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</si>
  <si>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</si>
  <si>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</si>
  <si>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</si>
  <si>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</si>
  <si>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</si>
  <si>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</si>
  <si>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</si>
  <si>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</si>
  <si>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</si>
  <si>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</si>
  <si>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North Waco Tropical Fish</t>
  </si>
  <si>
    <t>Ronnie G. Brooks</t>
  </si>
  <si>
    <t>CE-Travel</t>
  </si>
  <si>
    <t>Stephanie M. Maultsby</t>
  </si>
  <si>
    <t>MCC Foundation</t>
  </si>
  <si>
    <t>Follett Higher Education Group</t>
  </si>
  <si>
    <t>NTTA</t>
  </si>
  <si>
    <t>Community Health-Supplies</t>
  </si>
  <si>
    <t>Steve Treese</t>
  </si>
  <si>
    <t>Hugo Sierra</t>
  </si>
  <si>
    <t>YBP Library Services</t>
  </si>
  <si>
    <t>Bar None Country Store</t>
  </si>
  <si>
    <t>Wells Fargo Vendor</t>
  </si>
  <si>
    <t>Athletics-Travel</t>
  </si>
  <si>
    <t>Ridgewood Country Club</t>
  </si>
  <si>
    <t>Athletics-Supplies</t>
  </si>
  <si>
    <t>Biology-Supplies</t>
  </si>
  <si>
    <t>2022/2023</t>
  </si>
  <si>
    <t>Baseball-Supplies</t>
  </si>
  <si>
    <t>Sunbeam Foods, Inc</t>
  </si>
  <si>
    <t>LEARN</t>
  </si>
  <si>
    <t>Library-Periodicals</t>
  </si>
  <si>
    <t>Chemistry-Supplies</t>
  </si>
  <si>
    <t>McJcd-Business Office</t>
  </si>
  <si>
    <t>Nursing-Supplies</t>
  </si>
  <si>
    <t>Dell, Inc</t>
  </si>
  <si>
    <t>ISS-Supplies</t>
  </si>
  <si>
    <t>Michelle Telg</t>
  </si>
  <si>
    <t>AEL-Travel</t>
  </si>
  <si>
    <t>EAN Services LLC</t>
  </si>
  <si>
    <t>Procurement Card-Departmental Charges</t>
  </si>
  <si>
    <t>Marucci Sports</t>
  </si>
  <si>
    <t>Biokosmetik of Texas, Inc</t>
  </si>
  <si>
    <t>Lighthouse Streaming</t>
  </si>
  <si>
    <t>Alliance Electrical Group</t>
  </si>
  <si>
    <t>State Comptroller</t>
  </si>
  <si>
    <t>Johnette McKown</t>
  </si>
  <si>
    <t>Keith's Ace Hardware</t>
  </si>
  <si>
    <t>Texas Language Connection, LLC</t>
  </si>
  <si>
    <t>A-1 Banner &amp; Sign Co. Inc</t>
  </si>
  <si>
    <t>Athletics-Official</t>
  </si>
  <si>
    <t>Lexis-Nexis</t>
  </si>
  <si>
    <t>United Parcel Service</t>
  </si>
  <si>
    <t>Terri L. Patterson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</si>
  <si>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</si>
  <si>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</si>
  <si>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</si>
  <si>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</si>
  <si>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</si>
  <si>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</si>
  <si>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</si>
  <si>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</si>
  <si>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</si>
  <si>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</si>
  <si>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</si>
  <si>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</si>
  <si>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CDARS 13-week matures 4/13/23</t>
  </si>
  <si>
    <t>Shell Energy Solutions</t>
  </si>
  <si>
    <t>Continental Touring Solutions</t>
  </si>
  <si>
    <t>Athletics-Student Housing Rent</t>
  </si>
  <si>
    <t>Thomson Reuters-West</t>
  </si>
  <si>
    <t>Greater Waco Chamber</t>
  </si>
  <si>
    <t>Legal-Fees</t>
  </si>
  <si>
    <t>Vertiv Corporation</t>
  </si>
  <si>
    <t>ATMOS ENERGY</t>
  </si>
  <si>
    <t>Elsevier, Inc.</t>
  </si>
  <si>
    <t>Nursing-Exit Exams</t>
  </si>
  <si>
    <t>Siemens Industry, Inc.</t>
  </si>
  <si>
    <t>ISS-Internet Services</t>
  </si>
  <si>
    <t>Workforce-Advertising</t>
  </si>
  <si>
    <t>City of Waco</t>
  </si>
  <si>
    <t>Motimatic BPC</t>
  </si>
  <si>
    <t>Fire Academy-Supplies</t>
  </si>
  <si>
    <t>Worth Hydrochem of Central Tex</t>
  </si>
  <si>
    <t>President's Office-Sponsorship</t>
  </si>
  <si>
    <t>Summit Electric Supply Co</t>
  </si>
  <si>
    <t>Central Duplicating-Copier Leases</t>
  </si>
  <si>
    <t>Hewlett Packard</t>
  </si>
  <si>
    <t>Library-Database Software</t>
  </si>
  <si>
    <t>Joe W Fly Co., Inc</t>
  </si>
  <si>
    <t>HOT Goodwill Industries, Inc</t>
  </si>
  <si>
    <t>Library-Supplies</t>
  </si>
  <si>
    <t>855bugs.com</t>
  </si>
  <si>
    <t>Central Utilities-Pest Control</t>
  </si>
  <si>
    <t>John Scammell</t>
  </si>
  <si>
    <t>Ranch-Farrier Services</t>
  </si>
  <si>
    <t>Hillcrest Physician Services</t>
  </si>
  <si>
    <t>Marcom-Supplies</t>
  </si>
  <si>
    <t>IDEXX Distribution, Inc</t>
  </si>
  <si>
    <t>Central Duplicating-Supplies</t>
  </si>
  <si>
    <t>Student Support Services-Telephone</t>
  </si>
  <si>
    <t>Open Text Inc</t>
  </si>
  <si>
    <t>Security-Supplies</t>
  </si>
  <si>
    <t>Smoot-Anderson Company, Inc.</t>
  </si>
  <si>
    <t>York's Pumping Service, LLC</t>
  </si>
  <si>
    <t>Lingo Communications</t>
  </si>
  <si>
    <t>Ingram Library Services, Inc.</t>
  </si>
  <si>
    <t>Medline Industries, Inc</t>
  </si>
  <si>
    <t>August Industries Inc</t>
  </si>
  <si>
    <t>Green Life Interiors</t>
  </si>
  <si>
    <t>Dupuy Oxygen &amp; Supply Co.</t>
  </si>
  <si>
    <t>Sheet Music Plus</t>
  </si>
  <si>
    <t>Alt Teach Cert-Instructional Travel</t>
  </si>
  <si>
    <t>Jamar D Whitehurst</t>
  </si>
  <si>
    <t>Dylan T. Mahanay</t>
  </si>
  <si>
    <t>ATT Mobility</t>
  </si>
  <si>
    <t>Student Resources-Telephone</t>
  </si>
  <si>
    <t>Donald R. Keltner</t>
  </si>
  <si>
    <t>MEOC-Telephone</t>
  </si>
  <si>
    <t>Lorie S. Crowder</t>
  </si>
  <si>
    <t>Global Financial Aid Services</t>
  </si>
  <si>
    <t>Financial Aid-File Reviews</t>
  </si>
  <si>
    <t>Felicia Gladden</t>
  </si>
  <si>
    <t>Grainger</t>
  </si>
  <si>
    <t>Carahsoft Technology Corp.</t>
  </si>
  <si>
    <t>Mark Crenwelge</t>
  </si>
  <si>
    <t>Texas Dept of Public Safety</t>
  </si>
  <si>
    <t>Human Resources-Name Searches</t>
  </si>
  <si>
    <t>Andrew M. Clayton</t>
  </si>
  <si>
    <t>Steven W. Wenzel</t>
  </si>
  <si>
    <t>Jon R. Conrad</t>
  </si>
  <si>
    <t>Shauntoniqua C. Clayton</t>
  </si>
  <si>
    <t>Sheehy, Lovelace &amp; Mayfield, P.C.</t>
  </si>
  <si>
    <t>Feb</t>
  </si>
  <si>
    <t>Revised Budget</t>
  </si>
  <si>
    <t>CD 26-week matures 8/7/23</t>
  </si>
  <si>
    <t>Texas General Land Office</t>
  </si>
  <si>
    <t>RBDR, PLLC-Architects</t>
  </si>
  <si>
    <t>Travelodge Hotels Limited</t>
  </si>
  <si>
    <t>Kologik LLC</t>
  </si>
  <si>
    <t>Seedhouse Creative LLC</t>
  </si>
  <si>
    <t>EMS-Supplies</t>
  </si>
  <si>
    <t>4IMPRINT, Inc.</t>
  </si>
  <si>
    <t>NAFECO</t>
  </si>
  <si>
    <t>OVH US LLC</t>
  </si>
  <si>
    <t>Hole in the Roof Marketing</t>
  </si>
  <si>
    <t>ISS-Network Services</t>
  </si>
  <si>
    <t>ISS-Monthly Printer Services</t>
  </si>
  <si>
    <t>IREPO-Telephone</t>
  </si>
  <si>
    <t>BMTX, Inc</t>
  </si>
  <si>
    <t>Accounts Receivable-Card Services</t>
  </si>
  <si>
    <t>Midwestern State University</t>
  </si>
  <si>
    <t>Athletics-Internet Services</t>
  </si>
  <si>
    <t>Alsco Inc</t>
  </si>
  <si>
    <t>Health Professions-Immunization Tracking</t>
  </si>
  <si>
    <t>George's</t>
  </si>
  <si>
    <t>Gempler's Inc</t>
  </si>
  <si>
    <t>Panera LLC</t>
  </si>
  <si>
    <t>Certified Horsemanship Assoc</t>
  </si>
  <si>
    <t>Athletics-Officials</t>
  </si>
  <si>
    <t>TACE/CJC</t>
  </si>
  <si>
    <t>CE-Conf Fees</t>
  </si>
  <si>
    <t>Music-Travel</t>
  </si>
  <si>
    <t>Vincent A. Clark</t>
  </si>
  <si>
    <t>Men's Golf-Travel</t>
  </si>
  <si>
    <t>Midwest Veterinary Supply</t>
  </si>
  <si>
    <t>Landscape Supply</t>
  </si>
  <si>
    <t>FACETS Healthcare Training LLC</t>
  </si>
  <si>
    <t>Vet Tech-Software Subscription</t>
  </si>
  <si>
    <t>Michael Berryman</t>
  </si>
  <si>
    <t>Lawson Products, Inc</t>
  </si>
  <si>
    <t>Scott Johnston</t>
  </si>
  <si>
    <t>Carla M. Morphis</t>
  </si>
  <si>
    <t>Waco Tribune Herald</t>
  </si>
  <si>
    <t>Financial Services-Advertising</t>
  </si>
  <si>
    <t>Demco Inc</t>
  </si>
  <si>
    <t>Food Services-Catering</t>
  </si>
  <si>
    <t>Karen L. McDonald</t>
  </si>
  <si>
    <t>Firmin Business Forms, Inc.</t>
  </si>
  <si>
    <t>Auto-Chlor System</t>
  </si>
  <si>
    <t>International Students-Travel</t>
  </si>
  <si>
    <t>Grey House Publishing</t>
  </si>
  <si>
    <t>Sydney R. Rankin</t>
  </si>
  <si>
    <t>Matheson Tri-Gas, Inc</t>
  </si>
  <si>
    <t>Chad C. Hines</t>
  </si>
  <si>
    <t>J.W. Pepper &amp; Son Inc</t>
  </si>
  <si>
    <t>Laura Crapps</t>
  </si>
  <si>
    <t>TRIO SSS-Travel</t>
  </si>
  <si>
    <t>Kenneth S. Walker</t>
  </si>
  <si>
    <t>English-Instructional Mileage</t>
  </si>
  <si>
    <t>Douglas J. Williams</t>
  </si>
  <si>
    <t>Frank Contreras</t>
  </si>
  <si>
    <t>Daniel Glass, Jr.</t>
  </si>
  <si>
    <t>Kelvin L. Beachum</t>
  </si>
  <si>
    <t>Jeremy Land</t>
  </si>
  <si>
    <t>English-Instructional Travel</t>
  </si>
  <si>
    <t>FedEx</t>
  </si>
  <si>
    <t>History-Instructional Mileage</t>
  </si>
  <si>
    <t>Alexandra Shiu</t>
  </si>
  <si>
    <t>Jason N. Ehler</t>
  </si>
  <si>
    <t>SBDC-Travel</t>
  </si>
  <si>
    <t>Marighny E. Dutton</t>
  </si>
  <si>
    <t>Jeremy S. Leatham</t>
  </si>
  <si>
    <t>Sharon S. Smith</t>
  </si>
  <si>
    <t>Admissions-Supplies</t>
  </si>
  <si>
    <t>Sandy J. Butler</t>
  </si>
  <si>
    <t>Valvoline LLC</t>
  </si>
  <si>
    <t>International Buddy-Travel</t>
  </si>
  <si>
    <t>Mirion Technologies (GDS) Inc</t>
  </si>
  <si>
    <t>Radiology-Film Badges</t>
  </si>
  <si>
    <t>Foundation-Supplies</t>
  </si>
  <si>
    <t>Evelyn P. Diehl</t>
  </si>
  <si>
    <t>TRIO EOC-Travel</t>
  </si>
  <si>
    <t>Aimee N. Edwards</t>
  </si>
  <si>
    <t>Dawn M. Schulz</t>
  </si>
  <si>
    <t>CE-Instructional Supplies</t>
  </si>
  <si>
    <t>Foundation-Entertainment</t>
  </si>
  <si>
    <t>Colin P. Porter</t>
  </si>
  <si>
    <t>Presidential Scholars-Travel</t>
  </si>
  <si>
    <t>Zoom Video Communications, Inc</t>
  </si>
  <si>
    <t>Carolina Biological Supply Com</t>
  </si>
  <si>
    <t>Mar</t>
  </si>
  <si>
    <t>Feb '23/Mar '23</t>
  </si>
  <si>
    <t>Seven months or 58.33% into the fiscal year</t>
  </si>
  <si>
    <t>Thru Mar 2022</t>
  </si>
  <si>
    <t>Thru Mar 2023</t>
  </si>
  <si>
    <t>Mar '22/Mar '23</t>
  </si>
  <si>
    <t>Mar '23/Budget</t>
  </si>
  <si>
    <t>TIF/TIRZ Payment</t>
  </si>
  <si>
    <t>Cameron House-Renovations</t>
  </si>
  <si>
    <t>Camous-Utilities</t>
  </si>
  <si>
    <t>YuJa Inc</t>
  </si>
  <si>
    <t>ISS-Video Platform Streaming &amp; Cloud Storage Software</t>
  </si>
  <si>
    <t>Supertech X-Ray</t>
  </si>
  <si>
    <t>Radiology-Take Apart Teaching Phantom</t>
  </si>
  <si>
    <t>Texas Workforce Commission</t>
  </si>
  <si>
    <t>Human Resources-Unemployment Compensation</t>
  </si>
  <si>
    <t>THECB</t>
  </si>
  <si>
    <t>Work Study-Student Mentorship Program</t>
  </si>
  <si>
    <t>EBSCO Information Services</t>
  </si>
  <si>
    <t>Technolutions Inc</t>
  </si>
  <si>
    <t>ISS-Slate Admissions Software License</t>
  </si>
  <si>
    <t>Senseability Inc.</t>
  </si>
  <si>
    <t>Athletics-Bus Charters</t>
  </si>
  <si>
    <t>Theater/Mktg Travel</t>
  </si>
  <si>
    <t>Lime Management Worldwide Limi</t>
  </si>
  <si>
    <t>Theater-Travel</t>
  </si>
  <si>
    <t>Governmentjobs.Com, Inc</t>
  </si>
  <si>
    <t>Human Resources-Software Subscription</t>
  </si>
  <si>
    <t>Revel XP LLC</t>
  </si>
  <si>
    <t>Commencement-Hall Rental</t>
  </si>
  <si>
    <t>Internal Revenue Service</t>
  </si>
  <si>
    <t>UBIT Tax</t>
  </si>
  <si>
    <t>Foundation-Donations</t>
  </si>
  <si>
    <t>Athletics-Video Streaming</t>
  </si>
  <si>
    <t>Summers Mill Retreat</t>
  </si>
  <si>
    <t>Prof Dev-Great College</t>
  </si>
  <si>
    <t>McLennan County Elections</t>
  </si>
  <si>
    <t>Election-Joint General Election Cost</t>
  </si>
  <si>
    <t>Marianna Industries, Inc.</t>
  </si>
  <si>
    <t>SIDesign and Printing LLC</t>
  </si>
  <si>
    <t>Texas Golf Karts</t>
  </si>
  <si>
    <t>Comevo, Inc</t>
  </si>
  <si>
    <t>Student Engagement-Launch Software Renewal</t>
  </si>
  <si>
    <t>Fuzzy Friends Rescue</t>
  </si>
  <si>
    <t>Southern Recognition Inc</t>
  </si>
  <si>
    <t>Dance-Championship Rings</t>
  </si>
  <si>
    <t>ISS-Technical Supplies</t>
  </si>
  <si>
    <t>Waco Foundation</t>
  </si>
  <si>
    <t>Financial Aid-Scholarship Return</t>
  </si>
  <si>
    <t>U.S. Postal Service</t>
  </si>
  <si>
    <t>Mail Services-Postage</t>
  </si>
  <si>
    <t>Yooma Urban Lodge</t>
  </si>
  <si>
    <t>Theater Travel</t>
  </si>
  <si>
    <t>ISS-Caps and Fans Replacements</t>
  </si>
  <si>
    <t>Testing Center-Assessment Tests</t>
  </si>
  <si>
    <t>Laerdal Medical Corporation</t>
  </si>
  <si>
    <t>NIGP Gran-Nursing Supplies</t>
  </si>
  <si>
    <t>Council for Opportunity in Edu</t>
  </si>
  <si>
    <t>TRIO-Membership Dues</t>
  </si>
  <si>
    <t>Occupational Therapy Assistant-Supplies</t>
  </si>
  <si>
    <t>Ohenry Productions Inc.</t>
  </si>
  <si>
    <t>Financial Services-Supplies</t>
  </si>
  <si>
    <t>Heart of Texas Workforce Dev.</t>
  </si>
  <si>
    <t>Adult Education-Infrastructure Costs</t>
  </si>
  <si>
    <t>ISS-Internet Service</t>
  </si>
  <si>
    <t>Hibbs Hallmark &amp; Company</t>
  </si>
  <si>
    <t>Conference Center-International Insurance Package</t>
  </si>
  <si>
    <t>Kleen-Air</t>
  </si>
  <si>
    <t>PD-Faculty Travel</t>
  </si>
  <si>
    <t>CEO Professional Plumbing Serv</t>
  </si>
  <si>
    <t>Ranch-Plumbing Repairs</t>
  </si>
  <si>
    <t>BSN Sports, LLC</t>
  </si>
  <si>
    <t>Voice Inc</t>
  </si>
  <si>
    <t>BWI-Schulenburg</t>
  </si>
  <si>
    <t>ISS-Printer Services</t>
  </si>
  <si>
    <t>Uline, Inc.</t>
  </si>
  <si>
    <t>Police Academy-Supplies</t>
  </si>
  <si>
    <t>Masaryk University</t>
  </si>
  <si>
    <t>Czech Travel</t>
  </si>
  <si>
    <t>April Andreas</t>
  </si>
  <si>
    <t>Italy-Advance</t>
  </si>
  <si>
    <t>ISs-Cloud Storage</t>
  </si>
  <si>
    <t>Feb 2023 Sales Tax</t>
  </si>
  <si>
    <t>Foundation-Vinyl Cushions</t>
  </si>
  <si>
    <t>ISS-Unmetered Network Services</t>
  </si>
  <si>
    <t>Compansol</t>
  </si>
  <si>
    <t>Upward Bound-BOT Extension Plan</t>
  </si>
  <si>
    <t>North Hills Promotions</t>
  </si>
  <si>
    <t>President's Office-Navy Notebooks</t>
  </si>
  <si>
    <t>Myatt Fuels LLC</t>
  </si>
  <si>
    <t>Graphic Garage</t>
  </si>
  <si>
    <t>Vet Tech Student Club-Fundraiser</t>
  </si>
  <si>
    <t>Insurors of Texas</t>
  </si>
  <si>
    <t>Insurance-Equine Renewal</t>
  </si>
  <si>
    <t>Nancy D. Ray-Mitchell</t>
  </si>
  <si>
    <t>Prof Dev-Great College speaker</t>
  </si>
  <si>
    <t>Great Teacher 2022</t>
  </si>
  <si>
    <t>The Tire House</t>
  </si>
  <si>
    <t>Conference Center-Supplies</t>
  </si>
  <si>
    <t>Door Control Services, Inc</t>
  </si>
  <si>
    <t>Dance-Per Diem</t>
  </si>
  <si>
    <t>Online Learning Consortium</t>
  </si>
  <si>
    <t>IREPO-Membership Dues</t>
  </si>
  <si>
    <t>Bound Tree Medical, LLC</t>
  </si>
  <si>
    <t>Hispanic Leaders' Network Inc</t>
  </si>
  <si>
    <t>Athletics-Student Housing Maintenance</t>
  </si>
  <si>
    <t>Central Utilities-Clean Greasetraps</t>
  </si>
  <si>
    <t>Blanek's Custom Catering</t>
  </si>
  <si>
    <t>Kanopy Inc</t>
  </si>
  <si>
    <t>Pocket Nurse</t>
  </si>
  <si>
    <t>Hill-Rom Company Inc</t>
  </si>
  <si>
    <t>Ranch-Membership Dues</t>
  </si>
  <si>
    <t>RDO Equipment</t>
  </si>
  <si>
    <t>Ashlee H. Keyes</t>
  </si>
  <si>
    <t>Dance-Team Meals</t>
  </si>
  <si>
    <t>Athletics-Internet Service</t>
  </si>
  <si>
    <t>Women's Golf-Travel</t>
  </si>
  <si>
    <t>City of McGregor</t>
  </si>
  <si>
    <t>TIF/TIRZ-Payment</t>
  </si>
  <si>
    <t>Coca-Cola Southwest Beverages</t>
  </si>
  <si>
    <t>NHA</t>
  </si>
  <si>
    <t>True Grant-Supplies</t>
  </si>
  <si>
    <t>Interpreting-Sign Language Service</t>
  </si>
  <si>
    <t>McNamara Custom Services, Inc.</t>
  </si>
  <si>
    <t>Central Utilities-Plumbing Repair</t>
  </si>
  <si>
    <t>Technology for Education</t>
  </si>
  <si>
    <t>ISS-Technical Maintenance Supplies</t>
  </si>
  <si>
    <t>Bookstore-Department Charges</t>
  </si>
  <si>
    <t>International Scholarship and</t>
  </si>
  <si>
    <t>Nestle USA, Inc.</t>
  </si>
  <si>
    <t>Cen-Tex Hispanic Chamber</t>
  </si>
  <si>
    <t>Highland Lakes Chapter TX NWTF</t>
  </si>
  <si>
    <t>Longhorn Council, Boy Scouts</t>
  </si>
  <si>
    <t>America's Software Corp</t>
  </si>
  <si>
    <t>Cosmetology-Software Renewal</t>
  </si>
  <si>
    <t>SPBS, Inc</t>
  </si>
  <si>
    <t>Med Lab-Preventative Maintenance</t>
  </si>
  <si>
    <t>Opera National de Paris</t>
  </si>
  <si>
    <t>W Promotions</t>
  </si>
  <si>
    <t>Mens Basketball-Supplies</t>
  </si>
  <si>
    <t>London Theatre Company Product</t>
  </si>
  <si>
    <t>TherapyEd Ltd</t>
  </si>
  <si>
    <t>Physical Therapy-Supplies</t>
  </si>
  <si>
    <t>Midland College Golf</t>
  </si>
  <si>
    <t>Ward's Science</t>
  </si>
  <si>
    <t>Financial Aid-Supplies</t>
  </si>
  <si>
    <t>Heather George</t>
  </si>
  <si>
    <t>Texas Music Educators Assoc</t>
  </si>
  <si>
    <t>Music-Advertising</t>
  </si>
  <si>
    <t>WC Tractor-Waco</t>
  </si>
  <si>
    <t>Levy Recognition</t>
  </si>
  <si>
    <t>TCCTA</t>
  </si>
  <si>
    <t>6 Faculty Registration</t>
  </si>
  <si>
    <t>Blinn College Golf</t>
  </si>
  <si>
    <t>Performance Programs Company</t>
  </si>
  <si>
    <t>Real Estate-Test Prep Book</t>
  </si>
  <si>
    <t>Bryce Welsh</t>
  </si>
  <si>
    <t>Texas Commission on</t>
  </si>
  <si>
    <t>Fire Academy-Exams</t>
  </si>
  <si>
    <t>Hollingsworth Concrete Coring</t>
  </si>
  <si>
    <t>Apple Computer, Inc</t>
  </si>
  <si>
    <t>Athletics-Ipad</t>
  </si>
  <si>
    <t>Kerr Waste Services LLC</t>
  </si>
  <si>
    <t>Laura G. Shade</t>
  </si>
  <si>
    <t>OTA-Travel</t>
  </si>
  <si>
    <t>Food Servcies-Catering</t>
  </si>
  <si>
    <t>Wards Science</t>
  </si>
  <si>
    <t>Athens Publishing</t>
  </si>
  <si>
    <t>Community Programs-Advertising</t>
  </si>
  <si>
    <t>AMCA</t>
  </si>
  <si>
    <t>Reskilling Grant-Supplies</t>
  </si>
  <si>
    <t>Athletics-Athletic Coverage</t>
  </si>
  <si>
    <t>Leann Caywood</t>
  </si>
  <si>
    <t>Ranch-Horse Show</t>
  </si>
  <si>
    <t>TK Elevator Corporation</t>
  </si>
  <si>
    <t>Exxat LLC</t>
  </si>
  <si>
    <t>Occupational Therapy-Subscription Fees</t>
  </si>
  <si>
    <t>Bell County Youth Fair</t>
  </si>
  <si>
    <t>Rosebud Chamber of Commerce</t>
  </si>
  <si>
    <t>La Vega Pirates</t>
  </si>
  <si>
    <t>Admissions-Texting Services</t>
  </si>
  <si>
    <t>Admissions-Texting Service</t>
  </si>
  <si>
    <t>Admissions-Cloud Services</t>
  </si>
  <si>
    <t>Athens Publishing/Wacoan</t>
  </si>
  <si>
    <t>Fpundation-Advertising</t>
  </si>
  <si>
    <t>Security-Radio System</t>
  </si>
  <si>
    <t>Becky B. Parker</t>
  </si>
  <si>
    <t>Marketing-International Study trip</t>
  </si>
  <si>
    <t>Jereal A. Proctor</t>
  </si>
  <si>
    <t>Embassy RMS</t>
  </si>
  <si>
    <t>Student Records-Shredding Services</t>
  </si>
  <si>
    <t>UT @ Austin/NISOD</t>
  </si>
  <si>
    <t>Professional Development-Advertising</t>
  </si>
  <si>
    <t>Wolfe Wholesale Florist, Inc.</t>
  </si>
  <si>
    <t>Government-Instructional Mileage</t>
  </si>
  <si>
    <t>Sharron S. Miles</t>
  </si>
  <si>
    <t>Fisher Scientific Company LLC</t>
  </si>
  <si>
    <t>Poppies Soho</t>
  </si>
  <si>
    <t>Theater - Travel</t>
  </si>
  <si>
    <t>WJCAC</t>
  </si>
  <si>
    <t>Athletics-Advertising</t>
  </si>
  <si>
    <t>Northern Horizons Freelance</t>
  </si>
  <si>
    <t>Theatre-Adams Family Performance</t>
  </si>
  <si>
    <t>Brian W. Carter</t>
  </si>
  <si>
    <t>LakeShore Baptist Church-Waco</t>
  </si>
  <si>
    <t>Accounts Receivable-Scholarship Return</t>
  </si>
  <si>
    <t>Performance Foodservice Temple</t>
  </si>
  <si>
    <t>Shelly L. Rogers-Sharer</t>
  </si>
  <si>
    <t>Multicultural Service-Supply</t>
  </si>
  <si>
    <t>Inceptia</t>
  </si>
  <si>
    <t>Financial Aid-Grace Calling Fees</t>
  </si>
  <si>
    <t>Brian C. Johnson</t>
  </si>
  <si>
    <t>Econ-Instructional Mileage</t>
  </si>
  <si>
    <t>Jonathan F. Kutz</t>
  </si>
  <si>
    <t>Athletics-Trainer Coverage</t>
  </si>
  <si>
    <t>Ranch-Utilities</t>
  </si>
  <si>
    <t>Medsharps</t>
  </si>
  <si>
    <t>Health Professions-Supplies</t>
  </si>
  <si>
    <t>Trace Analytics, Inc</t>
  </si>
  <si>
    <t>Fire Academy-Routine Analysis</t>
  </si>
  <si>
    <t>Mark A. Wesley</t>
  </si>
  <si>
    <t>Cengage Learning</t>
  </si>
  <si>
    <t>Midway ISD Educ Foundation</t>
  </si>
  <si>
    <t>Resp Care Tech-Instructional Travel</t>
  </si>
  <si>
    <t>Kevin M. Bell</t>
  </si>
  <si>
    <t>Daniel Usrey</t>
  </si>
  <si>
    <t>Paralegal-Online Software Subacription</t>
  </si>
  <si>
    <t>Eric C. Jones</t>
  </si>
  <si>
    <t>Stephen Maloy</t>
  </si>
  <si>
    <t>Joseph Reinke</t>
  </si>
  <si>
    <t>Christian G. Steinbacher</t>
  </si>
  <si>
    <t>Onity, Inc</t>
  </si>
  <si>
    <t>TACCBO</t>
  </si>
  <si>
    <t>Financial Services-Conf Fees</t>
  </si>
  <si>
    <t>SBDC-Supplies</t>
  </si>
  <si>
    <t>AMR</t>
  </si>
  <si>
    <t>Athletics-Medical Standby Service</t>
  </si>
  <si>
    <t>Crystal A. Johnson</t>
  </si>
  <si>
    <t>Office Tech Careers-Travel</t>
  </si>
  <si>
    <t>Bonnie B. Sneed</t>
  </si>
  <si>
    <t>Jamaal D. Greene</t>
  </si>
  <si>
    <t>Men's Basketball-Travel</t>
  </si>
  <si>
    <t>Sue Allen</t>
  </si>
  <si>
    <t>Vet Tech-Travel</t>
  </si>
  <si>
    <t>Laurel E. Shrawder</t>
  </si>
  <si>
    <t>Docuseek, LLC</t>
  </si>
  <si>
    <t>Library-Streaming Licenses</t>
  </si>
  <si>
    <t>Resp Care Tech-Instructional Mileage</t>
  </si>
  <si>
    <t>Donald R. Reedy</t>
  </si>
  <si>
    <t>Technical Laboratory Systems I</t>
  </si>
  <si>
    <t>Continuing Education-Corporate Training</t>
  </si>
  <si>
    <t>MCC Pride-Student change fund</t>
  </si>
  <si>
    <t>Universal Companies, Inc</t>
  </si>
  <si>
    <t>Thomas Walkoviak</t>
  </si>
  <si>
    <t>McLennan County 9-1-1</t>
  </si>
  <si>
    <t>HOT Council of Governments</t>
  </si>
  <si>
    <t>Dance-Per Diems</t>
  </si>
  <si>
    <t>Ludwig Saw &amp; Tool</t>
  </si>
  <si>
    <t>Deborah Gurcan</t>
  </si>
  <si>
    <t>Chris Gormley</t>
  </si>
  <si>
    <t>Connailus McCowan</t>
  </si>
  <si>
    <t>Michael Patti</t>
  </si>
  <si>
    <t>Winston T. Trotter</t>
  </si>
  <si>
    <t>Kevin J. Boone</t>
  </si>
  <si>
    <t>Stefan Maxwell</t>
  </si>
  <si>
    <t>Farrier Service-Ranch</t>
  </si>
  <si>
    <t>Vetstem, Inc</t>
  </si>
  <si>
    <t>Vet Tech-Stem Cell Banking</t>
  </si>
  <si>
    <t>Whistle Home Solutions LLC</t>
  </si>
  <si>
    <t>President's Office-International Buby Program</t>
  </si>
  <si>
    <t>Felipe C. McQuatters</t>
  </si>
  <si>
    <t>Library-Travel</t>
  </si>
  <si>
    <t>Charles G. Jaquith</t>
  </si>
  <si>
    <t>EMS-Travel</t>
  </si>
  <si>
    <t>Adult Educatioin-Supplies</t>
  </si>
  <si>
    <t>Oliver Farrier Services LLC</t>
  </si>
  <si>
    <t>Clint Oliver</t>
  </si>
  <si>
    <t>ISS-Wasabi Cloud Storage</t>
  </si>
  <si>
    <t>Travis L. Cox</t>
  </si>
  <si>
    <t>Speech-Instructional Travel</t>
  </si>
  <si>
    <t>Sheri R. Yearby</t>
  </si>
  <si>
    <t>CE-Instructional Travel</t>
  </si>
  <si>
    <t>Jacob Buentello</t>
  </si>
  <si>
    <t>Music-Other Expenses</t>
  </si>
  <si>
    <t>Tristen S. Collinsworth</t>
  </si>
  <si>
    <t>Band-Other Exepnese</t>
  </si>
  <si>
    <t>Tori N. Stone</t>
  </si>
  <si>
    <t>Band-Other Expenses</t>
  </si>
  <si>
    <t>American Massage Therapy Assoc</t>
  </si>
  <si>
    <t>Cosmetology-Membership Dues</t>
  </si>
  <si>
    <t>Dreamfly Promotions Inc</t>
  </si>
  <si>
    <t>Custodial-Supplies to ESEC</t>
  </si>
  <si>
    <t>United Refrigeration, Inc.</t>
  </si>
  <si>
    <t>M&amp;D Music Company</t>
  </si>
  <si>
    <t>Rad Tech- Instructional Travel</t>
  </si>
  <si>
    <t>Perla Reynoso</t>
  </si>
  <si>
    <t>Professional Turf Products, LP</t>
  </si>
  <si>
    <t>Mikken A. Canham</t>
  </si>
  <si>
    <t>Ronald Hochstatter</t>
  </si>
  <si>
    <t>Great College-Mileage</t>
  </si>
  <si>
    <t>Kelli B. Nehring</t>
  </si>
  <si>
    <t>Mart I.S.D.</t>
  </si>
  <si>
    <t>Fred W. Hills</t>
  </si>
  <si>
    <t>Ms. Kimberley A. Patterson</t>
  </si>
  <si>
    <t>Foundation-Travel</t>
  </si>
  <si>
    <t>Scantron Corporation</t>
  </si>
  <si>
    <t>Math-Instructional Travel</t>
  </si>
  <si>
    <t>Master Lube</t>
  </si>
  <si>
    <t>Highlander Ranch-Travel</t>
  </si>
  <si>
    <t>Airgas USA, LLC</t>
  </si>
  <si>
    <t>Jared S. Madden</t>
  </si>
  <si>
    <t>Foundation-VIP Parking Signs</t>
  </si>
  <si>
    <t>CNA Surety</t>
  </si>
  <si>
    <t>Insurance-Police Bond</t>
  </si>
  <si>
    <t>NCJAA Franchise Tax</t>
  </si>
  <si>
    <t>Human Services-Aquarium Services</t>
  </si>
  <si>
    <t>Flinn Scientific Inc</t>
  </si>
  <si>
    <t>Allison L. Halbert</t>
  </si>
  <si>
    <t>First Response</t>
  </si>
  <si>
    <t>Child Dev-Other Expenses</t>
  </si>
  <si>
    <t>Penelope N. Arias</t>
  </si>
  <si>
    <t>Richards Supply Company</t>
  </si>
  <si>
    <t>TRIO EOC-Mileage</t>
  </si>
  <si>
    <t>Central Utilities-Business Cards</t>
  </si>
  <si>
    <t>Purvis Industries</t>
  </si>
  <si>
    <t>Med Lab-Supplies</t>
  </si>
  <si>
    <t>Vet Tech-Instructional Mileage</t>
  </si>
  <si>
    <t>Library Services-Instructional Travel</t>
  </si>
  <si>
    <t>Neyra I. Bazaldua</t>
  </si>
  <si>
    <t>Women's Basketball-Postage</t>
  </si>
  <si>
    <t>Community Programs-Computer Class</t>
  </si>
  <si>
    <t>Fin Chg</t>
  </si>
  <si>
    <t>RMA Toll Processing</t>
  </si>
  <si>
    <t>ISS-Audio Conferenceing</t>
  </si>
  <si>
    <t>Pres Office-Travel</t>
  </si>
  <si>
    <t>Kevin G. Lightfoot</t>
  </si>
  <si>
    <t>George Flores</t>
  </si>
  <si>
    <t>Security-CAD Basic Software Subscription</t>
  </si>
  <si>
    <t>Central Utilities-Annual Service Agreement</t>
  </si>
  <si>
    <t>IV Administration Sets</t>
  </si>
  <si>
    <t>Copier</t>
  </si>
  <si>
    <t>Replacement Neck Skins for SimMan</t>
  </si>
  <si>
    <t>Expenditures for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</si>
</sst>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2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165" fontId="7" fillId="0" borderId="12" xfId="149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9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7" fillId="0" borderId="12" xfId="0" applyFont="1" applyBorder="1" applyAlignment="1">
      <alignment horizontal="left" indent="1"/>
    </xf>
    <xf numFmtId="0" fontId="7" fillId="0" borderId="10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7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7" fontId="8" fillId="0" borderId="49" xfId="0" applyNumberFormat="1" applyFont="1" applyFill="1" applyBorder="1" applyAlignment="1">
      <alignment horizontal="center"/>
    </xf>
    <xf numFmtId="17" fontId="8" fillId="0" borderId="50" xfId="0" applyNumberFormat="1" applyFont="1" applyFill="1" applyBorder="1" applyAlignment="1">
      <alignment horizontal="center"/>
    </xf>
    <xf numFmtId="17" fontId="8" fillId="0" borderId="51" xfId="0" applyNumberFormat="1" applyFont="1" applyFill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862330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590550</xdr:colOff>
      <xdr:row>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517914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H7" sqref="H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214"/>
      <c r="B1" s="214"/>
      <c r="C1" s="214"/>
      <c r="D1" s="214"/>
      <c r="E1" s="214"/>
    </row>
    <row r="2" spans="1:7" ht="15" customHeight="1" x14ac:dyDescent="0.25">
      <c r="A2" s="214" t="s">
        <v>0</v>
      </c>
      <c r="B2" s="214"/>
      <c r="C2" s="214"/>
      <c r="D2" s="214"/>
      <c r="E2" s="214"/>
    </row>
    <row r="3" spans="1:7" ht="15" customHeight="1" x14ac:dyDescent="0.25">
      <c r="A3" s="215">
        <v>45016</v>
      </c>
      <c r="B3" s="215"/>
      <c r="C3" s="215"/>
      <c r="D3" s="215"/>
      <c r="E3" s="215"/>
    </row>
    <row r="4" spans="1:7" ht="15" customHeight="1" x14ac:dyDescent="0.2">
      <c r="A4" s="1" t="s">
        <v>35</v>
      </c>
      <c r="B4" s="1"/>
      <c r="C4" s="1"/>
      <c r="D4" s="1"/>
      <c r="E4" s="1"/>
    </row>
    <row r="5" spans="1:7" ht="15" customHeight="1" x14ac:dyDescent="0.2">
      <c r="A5" s="1"/>
      <c r="B5" s="2" t="s">
        <v>333</v>
      </c>
      <c r="C5" s="2" t="s">
        <v>245</v>
      </c>
      <c r="D5" s="3" t="s">
        <v>333</v>
      </c>
      <c r="E5" s="4" t="s">
        <v>1</v>
      </c>
    </row>
    <row r="6" spans="1:7" ht="15" customHeight="1" x14ac:dyDescent="0.2">
      <c r="A6" s="1"/>
      <c r="B6" s="5">
        <v>2022</v>
      </c>
      <c r="C6" s="5">
        <v>2023</v>
      </c>
      <c r="D6" s="5">
        <v>2023</v>
      </c>
      <c r="E6" s="6" t="s">
        <v>334</v>
      </c>
    </row>
    <row r="7" spans="1:7" ht="15" customHeight="1" x14ac:dyDescent="0.2">
      <c r="A7" s="33" t="s">
        <v>2</v>
      </c>
      <c r="B7" s="16"/>
      <c r="C7" s="16"/>
      <c r="D7" s="1"/>
      <c r="E7" s="167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76</v>
      </c>
      <c r="B9" s="195">
        <v>31313916</v>
      </c>
      <c r="C9" s="189">
        <f>36366799-347184-94995-278870+2</f>
        <v>35645752</v>
      </c>
      <c r="D9" s="162">
        <f>32436058+3</f>
        <v>32436061</v>
      </c>
      <c r="E9" s="168">
        <f>D9-C9</f>
        <v>-3209691</v>
      </c>
      <c r="F9" s="17"/>
      <c r="G9" s="165"/>
    </row>
    <row r="10" spans="1:7" ht="15" customHeight="1" x14ac:dyDescent="0.2">
      <c r="A10" s="34" t="s">
        <v>75</v>
      </c>
      <c r="B10" s="194">
        <v>3701245</v>
      </c>
      <c r="C10" s="190">
        <v>3210927</v>
      </c>
      <c r="D10" s="156">
        <v>2842419</v>
      </c>
      <c r="E10" s="98">
        <f t="shared" ref="E10:E14" si="0">D10-C10</f>
        <v>-368508</v>
      </c>
      <c r="F10" s="206"/>
      <c r="G10" s="165"/>
    </row>
    <row r="11" spans="1:7" ht="15" customHeight="1" x14ac:dyDescent="0.2">
      <c r="A11" s="34" t="s">
        <v>3</v>
      </c>
      <c r="B11" s="193">
        <v>30677</v>
      </c>
      <c r="C11" s="79">
        <v>32873</v>
      </c>
      <c r="D11" s="42">
        <v>31296</v>
      </c>
      <c r="E11" s="98">
        <f t="shared" si="0"/>
        <v>-1577</v>
      </c>
      <c r="F11" s="19"/>
    </row>
    <row r="12" spans="1:7" ht="15" customHeight="1" x14ac:dyDescent="0.2">
      <c r="A12" s="34" t="s">
        <v>4</v>
      </c>
      <c r="B12" s="193">
        <v>7308</v>
      </c>
      <c r="C12" s="79">
        <v>2457</v>
      </c>
      <c r="D12" s="42">
        <v>6457</v>
      </c>
      <c r="E12" s="98">
        <f t="shared" si="0"/>
        <v>4000</v>
      </c>
      <c r="F12" s="19"/>
      <c r="G12" s="187"/>
    </row>
    <row r="13" spans="1:7" ht="15" customHeight="1" x14ac:dyDescent="0.2">
      <c r="A13" s="86" t="s">
        <v>53</v>
      </c>
      <c r="B13" s="196">
        <v>6257130</v>
      </c>
      <c r="C13" s="79">
        <v>4565609</v>
      </c>
      <c r="D13" s="42">
        <v>4565609</v>
      </c>
      <c r="E13" s="98">
        <f t="shared" si="0"/>
        <v>0</v>
      </c>
      <c r="F13" s="102"/>
      <c r="G13" s="47"/>
    </row>
    <row r="14" spans="1:7" ht="15" customHeight="1" x14ac:dyDescent="0.2">
      <c r="A14" s="86" t="s">
        <v>56</v>
      </c>
      <c r="B14" s="198">
        <v>12293477</v>
      </c>
      <c r="C14" s="191">
        <v>9239820</v>
      </c>
      <c r="D14" s="97">
        <v>9239820</v>
      </c>
      <c r="E14" s="157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58">
        <f>SUM(B9:B14)</f>
        <v>53603753</v>
      </c>
      <c r="C16" s="158">
        <f>SUM(C9:C14)</f>
        <v>52697438</v>
      </c>
      <c r="D16" s="159">
        <f>SUM(D9:D14)</f>
        <v>49121662</v>
      </c>
      <c r="E16" s="169">
        <f>SUM(E9:E13)</f>
        <v>-3575776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70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75" t="s">
        <v>77</v>
      </c>
      <c r="B20" s="42">
        <v>1592107</v>
      </c>
      <c r="C20" s="79">
        <v>2302516</v>
      </c>
      <c r="D20" s="42">
        <v>2190619</v>
      </c>
      <c r="E20" s="98">
        <f>D20-C20</f>
        <v>-111897</v>
      </c>
      <c r="F20" s="213"/>
    </row>
    <row r="21" spans="1:8" ht="15" customHeight="1" x14ac:dyDescent="0.2">
      <c r="A21" s="86" t="s">
        <v>57</v>
      </c>
      <c r="B21" s="95">
        <v>16261639</v>
      </c>
      <c r="C21" s="192">
        <v>7293846</v>
      </c>
      <c r="D21" s="95">
        <v>7293846</v>
      </c>
      <c r="E21" s="98">
        <f t="shared" ref="E21:E26" si="1">D21-C21</f>
        <v>0</v>
      </c>
      <c r="F21" s="47"/>
    </row>
    <row r="22" spans="1:8" ht="15" customHeight="1" x14ac:dyDescent="0.2">
      <c r="A22" s="86" t="s">
        <v>58</v>
      </c>
      <c r="B22" s="95">
        <v>47067445</v>
      </c>
      <c r="C22" s="192">
        <v>50443572</v>
      </c>
      <c r="D22" s="95">
        <v>50443572</v>
      </c>
      <c r="E22" s="98">
        <f t="shared" si="1"/>
        <v>0</v>
      </c>
      <c r="F22" s="47"/>
    </row>
    <row r="23" spans="1:8" ht="15" customHeight="1" x14ac:dyDescent="0.2">
      <c r="A23" s="175" t="s">
        <v>78</v>
      </c>
      <c r="B23" s="95">
        <v>1080259</v>
      </c>
      <c r="C23" s="192">
        <v>1123311</v>
      </c>
      <c r="D23" s="95">
        <v>1127882</v>
      </c>
      <c r="E23" s="98">
        <f t="shared" si="1"/>
        <v>4571</v>
      </c>
      <c r="F23" s="47"/>
    </row>
    <row r="24" spans="1:8" ht="15" customHeight="1" x14ac:dyDescent="0.2">
      <c r="A24" s="86" t="s">
        <v>7</v>
      </c>
      <c r="B24" s="95">
        <v>1000</v>
      </c>
      <c r="C24" s="192">
        <v>1000</v>
      </c>
      <c r="D24" s="95">
        <v>1000</v>
      </c>
      <c r="E24" s="98">
        <f t="shared" si="1"/>
        <v>0</v>
      </c>
      <c r="F24" s="47"/>
    </row>
    <row r="25" spans="1:8" ht="15" customHeight="1" x14ac:dyDescent="0.2">
      <c r="A25" s="34" t="s">
        <v>54</v>
      </c>
      <c r="B25" s="197">
        <v>2495531</v>
      </c>
      <c r="C25" s="79">
        <v>8629051</v>
      </c>
      <c r="D25" s="96">
        <v>8629051</v>
      </c>
      <c r="E25" s="98">
        <f t="shared" si="1"/>
        <v>0</v>
      </c>
      <c r="F25" s="47"/>
    </row>
    <row r="26" spans="1:8" ht="15" customHeight="1" x14ac:dyDescent="0.2">
      <c r="A26" s="34" t="s">
        <v>59</v>
      </c>
      <c r="B26" s="198">
        <v>11981926</v>
      </c>
      <c r="C26" s="191">
        <v>6855609</v>
      </c>
      <c r="D26" s="97">
        <v>6855609</v>
      </c>
      <c r="E26" s="157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80479907</v>
      </c>
      <c r="C28" s="79">
        <f>SUM(C20:C26)</f>
        <v>76648905</v>
      </c>
      <c r="D28" s="96">
        <f>SUM(D20:D26)</f>
        <v>76541579</v>
      </c>
      <c r="E28" s="98">
        <f>SUM(E20:E26)</f>
        <v>-107326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75" t="s">
        <v>9</v>
      </c>
      <c r="B30" s="199">
        <v>14808744</v>
      </c>
      <c r="C30" s="79">
        <v>15137143</v>
      </c>
      <c r="D30" s="42">
        <v>15137143</v>
      </c>
      <c r="E30" s="98">
        <f>D30-C30</f>
        <v>0</v>
      </c>
      <c r="F30" s="19"/>
      <c r="G30" s="47"/>
      <c r="H30" s="47"/>
    </row>
    <row r="31" spans="1:8" ht="15" customHeight="1" x14ac:dyDescent="0.2">
      <c r="A31" s="86" t="s">
        <v>60</v>
      </c>
      <c r="B31" s="132">
        <v>-12500040</v>
      </c>
      <c r="C31" s="192">
        <v>-11357288</v>
      </c>
      <c r="D31" s="54">
        <v>-11357288</v>
      </c>
      <c r="E31" s="98">
        <f t="shared" ref="E31:E33" si="2">D31-C31</f>
        <v>0</v>
      </c>
      <c r="F31" s="19"/>
    </row>
    <row r="32" spans="1:8" ht="15" customHeight="1" x14ac:dyDescent="0.2">
      <c r="A32" s="86" t="s">
        <v>61</v>
      </c>
      <c r="B32" s="132">
        <v>-46755894</v>
      </c>
      <c r="C32" s="192">
        <v>-48059361</v>
      </c>
      <c r="D32" s="54">
        <v>-48059361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60">
        <v>17571036</v>
      </c>
      <c r="C33" s="188">
        <v>20328039</v>
      </c>
      <c r="D33" s="161">
        <f>'Inc. &amp; Exp.'!F54</f>
        <v>16859589</v>
      </c>
      <c r="E33" s="157">
        <f t="shared" si="2"/>
        <v>-3468450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-26876154</v>
      </c>
      <c r="C35" s="79">
        <f>SUM(C30:C33)</f>
        <v>-23951467</v>
      </c>
      <c r="D35" s="96">
        <f>SUM(D30:D33)</f>
        <v>-27419917</v>
      </c>
      <c r="E35" s="98">
        <f>SUM(E30:E33)</f>
        <v>-3468450</v>
      </c>
      <c r="F35" s="19"/>
    </row>
    <row r="36" spans="1:6" ht="15" customHeight="1" x14ac:dyDescent="0.2">
      <c r="A36" s="34"/>
      <c r="B36" s="78"/>
      <c r="C36" s="78"/>
      <c r="D36" s="41"/>
      <c r="E36" s="171"/>
      <c r="F36" s="19"/>
    </row>
    <row r="37" spans="1:6" ht="15" customHeight="1" thickBot="1" x14ac:dyDescent="0.25">
      <c r="A37" s="36" t="s">
        <v>41</v>
      </c>
      <c r="B37" s="163">
        <f>B35+B28</f>
        <v>53603753</v>
      </c>
      <c r="C37" s="163">
        <f>C35+C28</f>
        <v>52697438</v>
      </c>
      <c r="D37" s="164">
        <f>D35+D28</f>
        <v>49121662</v>
      </c>
      <c r="E37" s="172">
        <f>E35+E28</f>
        <v>-3575776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topLeftCell="A13" zoomScaleNormal="100" workbookViewId="0">
      <selection activeCell="H40" sqref="H40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  <c r="J1" s="25"/>
    </row>
    <row r="2" spans="1:29" x14ac:dyDescent="0.2">
      <c r="A2" s="217" t="s">
        <v>12</v>
      </c>
      <c r="B2" s="217"/>
      <c r="C2" s="217"/>
      <c r="D2" s="217"/>
      <c r="E2" s="217"/>
      <c r="F2" s="217"/>
      <c r="G2" s="217"/>
      <c r="H2" s="217"/>
      <c r="I2" s="217"/>
      <c r="J2" s="25"/>
    </row>
    <row r="3" spans="1:29" x14ac:dyDescent="0.2">
      <c r="A3" s="231">
        <v>45016</v>
      </c>
      <c r="B3" s="231"/>
      <c r="C3" s="231"/>
      <c r="D3" s="231"/>
      <c r="E3" s="231"/>
      <c r="F3" s="231"/>
      <c r="G3" s="231"/>
      <c r="H3" s="231"/>
      <c r="I3" s="231"/>
      <c r="J3" s="25"/>
    </row>
    <row r="4" spans="1:29" x14ac:dyDescent="0.2">
      <c r="A4" s="217" t="s">
        <v>335</v>
      </c>
      <c r="B4" s="217"/>
      <c r="C4" s="217"/>
      <c r="D4" s="217"/>
      <c r="E4" s="217"/>
      <c r="F4" s="217"/>
      <c r="G4" s="217"/>
      <c r="H4" s="217"/>
      <c r="I4" s="217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200" t="s">
        <v>109</v>
      </c>
      <c r="C6" s="200" t="s">
        <v>139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246</v>
      </c>
      <c r="C7" s="55" t="s">
        <v>246</v>
      </c>
      <c r="D7" s="80" t="s">
        <v>336</v>
      </c>
      <c r="E7" s="11" t="s">
        <v>15</v>
      </c>
      <c r="F7" s="11" t="s">
        <v>337</v>
      </c>
      <c r="G7" s="11" t="s">
        <v>15</v>
      </c>
      <c r="H7" s="81" t="s">
        <v>338</v>
      </c>
      <c r="I7" s="5" t="s">
        <v>339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52</v>
      </c>
      <c r="B9" s="57">
        <v>11913319</v>
      </c>
      <c r="C9" s="57">
        <v>11913319</v>
      </c>
      <c r="D9" s="19">
        <v>6254495</v>
      </c>
      <c r="E9" s="27">
        <f>D9/B9</f>
        <v>0.5250002119476529</v>
      </c>
      <c r="F9" s="19">
        <v>6254493</v>
      </c>
      <c r="G9" s="27">
        <f>F9/C9</f>
        <v>0.5250000440683239</v>
      </c>
      <c r="H9" s="18">
        <f>F9-D9</f>
        <v>-2</v>
      </c>
      <c r="I9" s="48">
        <f>F9-C9</f>
        <v>-5658826</v>
      </c>
    </row>
    <row r="10" spans="1:29" x14ac:dyDescent="0.2">
      <c r="A10" s="85" t="s">
        <v>55</v>
      </c>
      <c r="B10" s="99">
        <v>0</v>
      </c>
      <c r="C10" s="100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14828843</v>
      </c>
      <c r="C12" s="58">
        <v>14137000</v>
      </c>
      <c r="D12" s="19">
        <v>14891201</v>
      </c>
      <c r="E12" s="27">
        <f t="shared" ref="E12:E21" si="0">D12/B12</f>
        <v>1.0042051831016081</v>
      </c>
      <c r="F12" s="19">
        <f>14207698-2330</f>
        <v>14205368</v>
      </c>
      <c r="G12" s="27">
        <f t="shared" ref="G12:G21" si="1">F12/C12</f>
        <v>1.0048361038409845</v>
      </c>
      <c r="H12" s="20">
        <f t="shared" ref="H12:H21" si="2">F12-D12</f>
        <v>-685833</v>
      </c>
      <c r="I12" s="48">
        <f t="shared" ref="I12:I21" si="3">F12-C12</f>
        <v>68368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3403000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-3403000</v>
      </c>
    </row>
    <row r="14" spans="1:29" x14ac:dyDescent="0.2">
      <c r="A14" s="70" t="s">
        <v>46</v>
      </c>
      <c r="B14" s="58">
        <v>28000</v>
      </c>
      <c r="C14" s="58">
        <v>28000</v>
      </c>
      <c r="D14" s="19">
        <v>8775</v>
      </c>
      <c r="E14" s="27">
        <f t="shared" si="0"/>
        <v>0.31339285714285714</v>
      </c>
      <c r="F14" s="19">
        <v>14629</v>
      </c>
      <c r="G14" s="27">
        <f t="shared" si="1"/>
        <v>0.52246428571428571</v>
      </c>
      <c r="H14" s="20">
        <f t="shared" si="2"/>
        <v>5854</v>
      </c>
      <c r="I14" s="48">
        <f t="shared" si="3"/>
        <v>-13371</v>
      </c>
    </row>
    <row r="15" spans="1:29" x14ac:dyDescent="0.2">
      <c r="A15" s="70" t="s">
        <v>19</v>
      </c>
      <c r="B15" s="58">
        <v>155000</v>
      </c>
      <c r="C15" s="58">
        <v>155000</v>
      </c>
      <c r="D15" s="19">
        <v>70979</v>
      </c>
      <c r="E15" s="27">
        <f t="shared" si="0"/>
        <v>0.45792903225806453</v>
      </c>
      <c r="F15" s="19">
        <v>71821</v>
      </c>
      <c r="G15" s="27">
        <f t="shared" si="1"/>
        <v>0.46336129032258067</v>
      </c>
      <c r="H15" s="20">
        <f t="shared" si="2"/>
        <v>842</v>
      </c>
      <c r="I15" s="48">
        <f t="shared" si="3"/>
        <v>-83179</v>
      </c>
      <c r="L15" s="19"/>
    </row>
    <row r="16" spans="1:29" x14ac:dyDescent="0.2">
      <c r="A16" s="70" t="s">
        <v>48</v>
      </c>
      <c r="B16" s="58">
        <v>19800</v>
      </c>
      <c r="C16" s="58">
        <v>19800</v>
      </c>
      <c r="D16" s="19">
        <v>9231</v>
      </c>
      <c r="E16" s="27">
        <f>D16/B16</f>
        <v>0.46621212121212119</v>
      </c>
      <c r="F16" s="19">
        <v>11388</v>
      </c>
      <c r="G16" s="27">
        <f>F16/C16</f>
        <v>0.57515151515151519</v>
      </c>
      <c r="H16" s="20">
        <f t="shared" si="2"/>
        <v>2157</v>
      </c>
      <c r="I16" s="48">
        <f t="shared" si="3"/>
        <v>-8412</v>
      </c>
    </row>
    <row r="17" spans="1:12" x14ac:dyDescent="0.2">
      <c r="A17" s="70" t="s">
        <v>49</v>
      </c>
      <c r="B17" s="58">
        <v>112750</v>
      </c>
      <c r="C17" s="58">
        <v>112750</v>
      </c>
      <c r="D17" s="19">
        <v>46447</v>
      </c>
      <c r="E17" s="27">
        <f t="shared" si="0"/>
        <v>0.41194678492239467</v>
      </c>
      <c r="F17" s="19">
        <v>94383</v>
      </c>
      <c r="G17" s="27">
        <f t="shared" si="1"/>
        <v>0.83709977827050996</v>
      </c>
      <c r="H17" s="20">
        <f t="shared" si="2"/>
        <v>47936</v>
      </c>
      <c r="I17" s="48">
        <f t="shared" si="3"/>
        <v>-18367</v>
      </c>
      <c r="L17" s="19"/>
    </row>
    <row r="18" spans="1:12" x14ac:dyDescent="0.2">
      <c r="A18" s="207" t="s">
        <v>114</v>
      </c>
      <c r="B18" s="58">
        <v>-1484888</v>
      </c>
      <c r="C18" s="58">
        <v>-2076500</v>
      </c>
      <c r="D18" s="19">
        <v>-1107854</v>
      </c>
      <c r="E18" s="27">
        <f t="shared" si="0"/>
        <v>0.74608590008135289</v>
      </c>
      <c r="F18" s="19">
        <v>-1625147</v>
      </c>
      <c r="G18" s="27">
        <f t="shared" si="1"/>
        <v>0.7826376113652781</v>
      </c>
      <c r="H18" s="20">
        <f t="shared" si="2"/>
        <v>-517293</v>
      </c>
      <c r="I18" s="48">
        <f t="shared" si="3"/>
        <v>451353</v>
      </c>
    </row>
    <row r="19" spans="1:12" x14ac:dyDescent="0.2">
      <c r="A19" s="207" t="s">
        <v>115</v>
      </c>
      <c r="B19" s="58">
        <v>-847300</v>
      </c>
      <c r="C19" s="58">
        <v>-847300</v>
      </c>
      <c r="D19" s="19">
        <v>-790228</v>
      </c>
      <c r="E19" s="27">
        <f t="shared" si="0"/>
        <v>0.93264251150714028</v>
      </c>
      <c r="F19" s="19">
        <v>-753806</v>
      </c>
      <c r="G19" s="27">
        <f t="shared" si="1"/>
        <v>0.88965655611943817</v>
      </c>
      <c r="H19" s="20">
        <f t="shared" si="2"/>
        <v>36422</v>
      </c>
      <c r="I19" s="48">
        <f t="shared" si="3"/>
        <v>93494</v>
      </c>
      <c r="J19" s="19"/>
      <c r="K19" s="205"/>
      <c r="L19" s="205"/>
    </row>
    <row r="20" spans="1:12" x14ac:dyDescent="0.2">
      <c r="A20" s="70" t="s">
        <v>44</v>
      </c>
      <c r="B20" s="58">
        <v>2492567</v>
      </c>
      <c r="C20" s="58">
        <v>2703423</v>
      </c>
      <c r="D20" s="19">
        <v>2103471</v>
      </c>
      <c r="E20" s="27">
        <f t="shared" si="0"/>
        <v>0.84389747597557052</v>
      </c>
      <c r="F20" s="19">
        <v>2288248</v>
      </c>
      <c r="G20" s="27">
        <f t="shared" si="1"/>
        <v>0.84642617895904559</v>
      </c>
      <c r="H20" s="20">
        <f t="shared" si="2"/>
        <v>184777</v>
      </c>
      <c r="I20" s="48">
        <f t="shared" si="3"/>
        <v>-415175</v>
      </c>
      <c r="J20" s="19"/>
    </row>
    <row r="21" spans="1:12" x14ac:dyDescent="0.2">
      <c r="A21" s="70" t="s">
        <v>45</v>
      </c>
      <c r="B21" s="58">
        <v>758600</v>
      </c>
      <c r="C21" s="58">
        <v>758600</v>
      </c>
      <c r="D21" s="19">
        <v>589366</v>
      </c>
      <c r="E21" s="27">
        <f t="shared" si="0"/>
        <v>0.77691273398365412</v>
      </c>
      <c r="F21" s="19">
        <v>581018</v>
      </c>
      <c r="G21" s="27">
        <f t="shared" si="1"/>
        <v>0.76590825204323754</v>
      </c>
      <c r="H21" s="20">
        <f t="shared" si="2"/>
        <v>-8348</v>
      </c>
      <c r="I21" s="48">
        <f t="shared" si="3"/>
        <v>-177582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20</v>
      </c>
      <c r="B23" s="58">
        <v>26239905</v>
      </c>
      <c r="C23" s="58">
        <v>28141525</v>
      </c>
      <c r="D23" s="53">
        <v>25345791</v>
      </c>
      <c r="E23" s="27">
        <f>D23/B23</f>
        <v>0.96592541017202616</v>
      </c>
      <c r="F23" s="53">
        <v>27357495</v>
      </c>
      <c r="G23" s="27">
        <f>F23/C23</f>
        <v>0.97213974722407548</v>
      </c>
      <c r="H23" s="20">
        <f>F23-D23</f>
        <v>2011704</v>
      </c>
      <c r="I23" s="48">
        <f>F23-C23</f>
        <v>-784030</v>
      </c>
    </row>
    <row r="24" spans="1:12" x14ac:dyDescent="0.2">
      <c r="A24" s="70" t="s">
        <v>21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22</v>
      </c>
      <c r="B26" s="58">
        <v>130000</v>
      </c>
      <c r="C26" s="58">
        <v>730000</v>
      </c>
      <c r="D26" s="19">
        <v>96245</v>
      </c>
      <c r="E26" s="27">
        <f>D26/B26</f>
        <v>0.74034615384615388</v>
      </c>
      <c r="F26" s="19">
        <v>722378</v>
      </c>
      <c r="G26" s="27">
        <f>F26/C26</f>
        <v>0.98955890410958902</v>
      </c>
      <c r="H26" s="20">
        <f>F26-D26</f>
        <v>626133</v>
      </c>
      <c r="I26" s="48">
        <f>F26-C26</f>
        <v>-7622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23</v>
      </c>
      <c r="B28" s="58">
        <v>177061</v>
      </c>
      <c r="C28" s="58">
        <v>193752</v>
      </c>
      <c r="D28" s="19">
        <v>1991459</v>
      </c>
      <c r="E28" s="27">
        <f>D28/B28</f>
        <v>11.24730460123912</v>
      </c>
      <c r="F28" s="19">
        <v>2310500</v>
      </c>
      <c r="G28" s="27">
        <f>F28/C28</f>
        <v>11.925038193154135</v>
      </c>
      <c r="H28" s="20">
        <f>F28-D28</f>
        <v>319041</v>
      </c>
      <c r="I28" s="48">
        <f>F28-C28</f>
        <v>2116748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24</v>
      </c>
      <c r="B30" s="58">
        <v>1108847</v>
      </c>
      <c r="C30" s="58">
        <v>1178847</v>
      </c>
      <c r="D30" s="19">
        <v>632430</v>
      </c>
      <c r="E30" s="27">
        <f>D30/B30</f>
        <v>0.57034920056599336</v>
      </c>
      <c r="F30" s="19">
        <v>533600</v>
      </c>
      <c r="G30" s="27">
        <f t="shared" ref="G30:G36" si="4">F30/C30</f>
        <v>0.45264567836199271</v>
      </c>
      <c r="H30" s="20">
        <f>F30-D30</f>
        <v>-98830</v>
      </c>
      <c r="I30" s="48">
        <f>F30-C30</f>
        <v>-645247</v>
      </c>
    </row>
    <row r="31" spans="1:12" x14ac:dyDescent="0.2">
      <c r="A31" s="70" t="s">
        <v>25</v>
      </c>
      <c r="B31" s="58">
        <v>560079</v>
      </c>
      <c r="C31" s="58">
        <v>245900</v>
      </c>
      <c r="D31" s="206">
        <v>668281</v>
      </c>
      <c r="E31" s="84">
        <f>D31/B31</f>
        <v>1.1931906034684392</v>
      </c>
      <c r="F31" s="89">
        <v>180732</v>
      </c>
      <c r="G31" s="27">
        <f t="shared" si="4"/>
        <v>0.73498169987799922</v>
      </c>
      <c r="H31" s="20">
        <f>F31-D31</f>
        <v>-487549</v>
      </c>
      <c r="I31" s="48">
        <f>F31-C31</f>
        <v>-65168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26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43</v>
      </c>
      <c r="B34" s="58">
        <v>158388</v>
      </c>
      <c r="C34" s="58">
        <v>150000</v>
      </c>
      <c r="D34" s="19">
        <v>124009</v>
      </c>
      <c r="E34" s="27">
        <f>D34/B34</f>
        <v>0.78294441498093292</v>
      </c>
      <c r="F34" s="19">
        <v>49839</v>
      </c>
      <c r="G34" s="27">
        <f t="shared" si="4"/>
        <v>0.33226</v>
      </c>
      <c r="H34" s="20">
        <f>F34-D34</f>
        <v>-74170</v>
      </c>
      <c r="I34" s="48">
        <f>F34-C34</f>
        <v>-100161</v>
      </c>
      <c r="K34" s="19"/>
    </row>
    <row r="35" spans="1:12" x14ac:dyDescent="0.2">
      <c r="A35" s="70" t="s">
        <v>110</v>
      </c>
      <c r="B35" s="58">
        <v>206405</v>
      </c>
      <c r="C35" s="88">
        <v>325000</v>
      </c>
      <c r="D35" s="208">
        <v>111102</v>
      </c>
      <c r="E35" s="203">
        <f>D35/B35</f>
        <v>0.53827184418982099</v>
      </c>
      <c r="F35" s="19">
        <v>176642</v>
      </c>
      <c r="G35" s="203">
        <f t="shared" si="4"/>
        <v>0.54351384615384613</v>
      </c>
      <c r="H35" s="202">
        <f>F35-D35</f>
        <v>65540</v>
      </c>
      <c r="I35" s="204">
        <f>F35-C35</f>
        <v>-148358</v>
      </c>
      <c r="K35" s="19"/>
    </row>
    <row r="36" spans="1:12" x14ac:dyDescent="0.2">
      <c r="A36" s="70" t="s">
        <v>27</v>
      </c>
      <c r="B36" s="58">
        <v>24600</v>
      </c>
      <c r="C36" s="88">
        <v>26458</v>
      </c>
      <c r="D36" s="19">
        <v>26450</v>
      </c>
      <c r="E36" s="27">
        <f>D36/B36</f>
        <v>1.0752032520325203</v>
      </c>
      <c r="F36" s="19">
        <v>28439</v>
      </c>
      <c r="G36" s="27">
        <f t="shared" si="4"/>
        <v>1.0748733842316123</v>
      </c>
      <c r="H36" s="20">
        <f>F36-D36</f>
        <v>1989</v>
      </c>
      <c r="I36" s="48">
        <f>F36-C36</f>
        <v>1981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28</v>
      </c>
      <c r="B38" s="58">
        <f>SUM(B9:B37)</f>
        <v>59234976</v>
      </c>
      <c r="C38" s="58">
        <f>SUM(C8:C37)</f>
        <v>60548574</v>
      </c>
      <c r="D38" s="63">
        <f>SUM(D9:D36)</f>
        <v>51071650</v>
      </c>
      <c r="E38" s="27">
        <f>D38/B38</f>
        <v>0.86218740090314205</v>
      </c>
      <c r="F38" s="26">
        <f>SUM(F9:F36)</f>
        <v>52502020</v>
      </c>
      <c r="G38" s="27">
        <f>F38/C38</f>
        <v>0.86710580500211287</v>
      </c>
      <c r="H38" s="20">
        <f>SUM(H9:H36)</f>
        <v>1430370</v>
      </c>
      <c r="I38" s="48">
        <f>F38-C38</f>
        <v>-8046554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29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50</v>
      </c>
      <c r="B41" s="58">
        <v>42619061</v>
      </c>
      <c r="C41" s="88">
        <v>44722573</v>
      </c>
      <c r="D41" s="19">
        <v>23971160</v>
      </c>
      <c r="E41" s="27">
        <f t="shared" ref="E41:E48" si="5">D41/B41</f>
        <v>0.56245162229172529</v>
      </c>
      <c r="F41" s="19">
        <v>24971086</v>
      </c>
      <c r="G41" s="27">
        <f t="shared" ref="G41:G48" si="6">F41/C41</f>
        <v>0.55835530750880547</v>
      </c>
      <c r="H41" s="20">
        <f t="shared" ref="H41:H49" si="7">F41-D41</f>
        <v>999926</v>
      </c>
      <c r="I41" s="48">
        <f t="shared" ref="I41:I49" si="8">F41-C41</f>
        <v>-19751487</v>
      </c>
      <c r="J41" s="187"/>
    </row>
    <row r="42" spans="1:12" x14ac:dyDescent="0.2">
      <c r="A42" s="70" t="s">
        <v>36</v>
      </c>
      <c r="B42" s="58">
        <v>3406200</v>
      </c>
      <c r="C42" s="88">
        <v>3322289</v>
      </c>
      <c r="D42" s="19">
        <v>2007338</v>
      </c>
      <c r="E42" s="27">
        <f t="shared" si="5"/>
        <v>0.58931888908461039</v>
      </c>
      <c r="F42" s="19">
        <v>2237248</v>
      </c>
      <c r="G42" s="27">
        <f t="shared" si="6"/>
        <v>0.67340559475710871</v>
      </c>
      <c r="H42" s="20">
        <f t="shared" si="7"/>
        <v>229910</v>
      </c>
      <c r="I42" s="48">
        <f t="shared" si="8"/>
        <v>-1085041</v>
      </c>
      <c r="J42" s="187"/>
    </row>
    <row r="43" spans="1:12" x14ac:dyDescent="0.2">
      <c r="A43" s="70" t="s">
        <v>30</v>
      </c>
      <c r="B43" s="58">
        <v>3122252</v>
      </c>
      <c r="C43" s="88">
        <v>3413057</v>
      </c>
      <c r="D43" s="19">
        <v>1781144</v>
      </c>
      <c r="E43" s="27">
        <f t="shared" si="5"/>
        <v>0.57046772649997501</v>
      </c>
      <c r="F43" s="19">
        <v>2410511</v>
      </c>
      <c r="G43" s="27">
        <f t="shared" si="6"/>
        <v>0.70626157137135415</v>
      </c>
      <c r="H43" s="20">
        <f t="shared" si="7"/>
        <v>629367</v>
      </c>
      <c r="I43" s="48">
        <f t="shared" si="8"/>
        <v>-1002546</v>
      </c>
      <c r="J43" s="187"/>
    </row>
    <row r="44" spans="1:12" x14ac:dyDescent="0.2">
      <c r="A44" s="70" t="s">
        <v>31</v>
      </c>
      <c r="B44" s="58">
        <v>2417339</v>
      </c>
      <c r="C44" s="88">
        <v>2160239</v>
      </c>
      <c r="D44" s="19">
        <v>1676727</v>
      </c>
      <c r="E44" s="27">
        <f t="shared" si="5"/>
        <v>0.69362509767972136</v>
      </c>
      <c r="F44" s="19">
        <v>1580053</v>
      </c>
      <c r="G44" s="27">
        <f t="shared" si="6"/>
        <v>0.73142508768705683</v>
      </c>
      <c r="H44" s="20">
        <f t="shared" si="7"/>
        <v>-96674</v>
      </c>
      <c r="I44" s="48">
        <f t="shared" si="8"/>
        <v>-580186</v>
      </c>
      <c r="J44" s="187"/>
    </row>
    <row r="45" spans="1:12" x14ac:dyDescent="0.2">
      <c r="A45" s="70" t="s">
        <v>32</v>
      </c>
      <c r="B45" s="58">
        <v>1519000</v>
      </c>
      <c r="C45" s="88">
        <v>575565</v>
      </c>
      <c r="D45" s="19">
        <v>54993</v>
      </c>
      <c r="E45" s="27">
        <f t="shared" si="5"/>
        <v>3.620342330480579E-2</v>
      </c>
      <c r="F45" s="19">
        <v>92772</v>
      </c>
      <c r="G45" s="27">
        <f t="shared" si="6"/>
        <v>0.16118422767193974</v>
      </c>
      <c r="H45" s="20">
        <f t="shared" si="7"/>
        <v>37779</v>
      </c>
      <c r="I45" s="48">
        <f t="shared" si="8"/>
        <v>-482793</v>
      </c>
    </row>
    <row r="46" spans="1:12" x14ac:dyDescent="0.2">
      <c r="A46" s="70" t="s">
        <v>51</v>
      </c>
      <c r="B46" s="58">
        <v>1996278</v>
      </c>
      <c r="C46" s="88">
        <v>2084709</v>
      </c>
      <c r="D46" s="19">
        <v>789769</v>
      </c>
      <c r="E46" s="27">
        <f t="shared" si="5"/>
        <v>0.39562075021615228</v>
      </c>
      <c r="F46" s="19">
        <v>1062858</v>
      </c>
      <c r="G46" s="27">
        <f t="shared" si="6"/>
        <v>0.50983518563022467</v>
      </c>
      <c r="H46" s="20">
        <f t="shared" si="7"/>
        <v>273089</v>
      </c>
      <c r="I46" s="48">
        <f t="shared" si="8"/>
        <v>-1021851</v>
      </c>
      <c r="J46" s="187"/>
    </row>
    <row r="47" spans="1:12" x14ac:dyDescent="0.2">
      <c r="A47" s="70" t="s">
        <v>37</v>
      </c>
      <c r="B47" s="58">
        <v>490932</v>
      </c>
      <c r="C47" s="88">
        <v>369659</v>
      </c>
      <c r="D47" s="19">
        <v>275144</v>
      </c>
      <c r="E47" s="27">
        <f t="shared" si="5"/>
        <v>0.56045236407486165</v>
      </c>
      <c r="F47" s="19">
        <v>272206</v>
      </c>
      <c r="G47" s="27">
        <f t="shared" si="6"/>
        <v>0.73637054690944903</v>
      </c>
      <c r="H47" s="20">
        <f t="shared" si="7"/>
        <v>-2938</v>
      </c>
      <c r="I47" s="48">
        <f t="shared" si="8"/>
        <v>-97453</v>
      </c>
    </row>
    <row r="48" spans="1:12" x14ac:dyDescent="0.2">
      <c r="A48" s="70" t="s">
        <v>74</v>
      </c>
      <c r="B48" s="58">
        <v>3649914</v>
      </c>
      <c r="C48" s="88">
        <v>3887907</v>
      </c>
      <c r="D48" s="19">
        <v>2942851</v>
      </c>
      <c r="E48" s="27">
        <f t="shared" si="5"/>
        <v>0.80627954521668177</v>
      </c>
      <c r="F48" s="19">
        <v>3008949</v>
      </c>
      <c r="G48" s="27">
        <f t="shared" si="6"/>
        <v>0.77392514790091427</v>
      </c>
      <c r="H48" s="20">
        <f t="shared" si="7"/>
        <v>66098</v>
      </c>
      <c r="I48" s="48">
        <f t="shared" si="8"/>
        <v>-878958</v>
      </c>
    </row>
    <row r="49" spans="1:11" x14ac:dyDescent="0.2">
      <c r="A49" s="70" t="s">
        <v>33</v>
      </c>
      <c r="B49" s="58">
        <v>14000</v>
      </c>
      <c r="C49" s="88">
        <v>12576</v>
      </c>
      <c r="D49" s="53">
        <v>1488</v>
      </c>
      <c r="E49" s="27">
        <f>D49/B49</f>
        <v>0.10628571428571429</v>
      </c>
      <c r="F49" s="53">
        <v>6748</v>
      </c>
      <c r="G49" s="27">
        <f>F49/C49</f>
        <v>0.53657760814249367</v>
      </c>
      <c r="H49" s="20">
        <f t="shared" si="7"/>
        <v>5260</v>
      </c>
      <c r="I49" s="48">
        <f t="shared" si="8"/>
        <v>-5828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47</v>
      </c>
      <c r="B52" s="58">
        <f>SUM(B41:B49)</f>
        <v>59234976</v>
      </c>
      <c r="C52" s="58">
        <f>SUM(C41:C49)</f>
        <v>60548574</v>
      </c>
      <c r="D52" s="63">
        <f>SUM(D41:D49)</f>
        <v>33500614</v>
      </c>
      <c r="E52" s="27">
        <f>D52/B52</f>
        <v>0.56555461421981501</v>
      </c>
      <c r="F52" s="26">
        <f>SUM(F41:F49)</f>
        <v>35642431</v>
      </c>
      <c r="G52" s="27">
        <f>F52/C52</f>
        <v>0.58865847113096337</v>
      </c>
      <c r="H52" s="20">
        <f>SUM(H41:H49)</f>
        <v>2141817</v>
      </c>
      <c r="I52" s="48">
        <f>F52-C52</f>
        <v>-24906143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42</v>
      </c>
      <c r="B54" s="60">
        <f>B38-B52</f>
        <v>0</v>
      </c>
      <c r="C54" s="60">
        <f>C38-C52</f>
        <v>0</v>
      </c>
      <c r="D54" s="65">
        <f>D38-D52</f>
        <v>17571036</v>
      </c>
      <c r="E54" s="27"/>
      <c r="F54" s="44">
        <f>F38-F52</f>
        <v>16859589</v>
      </c>
      <c r="G54" s="25"/>
      <c r="H54" s="45">
        <f>H38-H52</f>
        <v>-711447</v>
      </c>
      <c r="I54" s="49">
        <f>F54-C54</f>
        <v>16859589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4"/>
  <sheetViews>
    <sheetView zoomScale="90" zoomScaleNormal="90" workbookViewId="0">
      <selection activeCell="L5" sqref="L5"/>
    </sheetView>
  </sheetViews>
  <sheetFormatPr defaultRowHeight="12.75" x14ac:dyDescent="0.2"/>
  <cols>
    <col min="1" max="1" width="31.85546875" customWidth="1"/>
    <col min="2" max="4" width="17.5703125" customWidth="1"/>
    <col min="5" max="5" width="17.5703125" style="205" customWidth="1"/>
    <col min="6" max="9" width="17.5703125" customWidth="1"/>
    <col min="10" max="10" width="17.5703125" style="205" customWidth="1"/>
    <col min="11" max="14" width="17.5703125" customWidth="1"/>
    <col min="15" max="15" width="17.5703125" style="205" customWidth="1"/>
    <col min="16" max="16" width="17.5703125" customWidth="1"/>
  </cols>
  <sheetData>
    <row r="1" spans="1:18" ht="82.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8" ht="18" x14ac:dyDescent="0.25">
      <c r="A2" s="218" t="s">
        <v>62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1:18" ht="23.25" x14ac:dyDescent="0.35">
      <c r="A3" s="104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8" ht="23.25" x14ac:dyDescent="0.35">
      <c r="A4" s="107"/>
      <c r="B4" s="219">
        <v>44651</v>
      </c>
      <c r="C4" s="220"/>
      <c r="D4" s="220"/>
      <c r="E4" s="220"/>
      <c r="F4" s="221"/>
      <c r="G4" s="222">
        <v>44985</v>
      </c>
      <c r="H4" s="223"/>
      <c r="I4" s="223"/>
      <c r="J4" s="223"/>
      <c r="K4" s="224"/>
      <c r="L4" s="222">
        <v>45016</v>
      </c>
      <c r="M4" s="223"/>
      <c r="N4" s="223"/>
      <c r="O4" s="223"/>
      <c r="P4" s="224"/>
    </row>
    <row r="5" spans="1:18" ht="23.25" x14ac:dyDescent="0.35">
      <c r="A5" s="108"/>
      <c r="B5" s="109" t="s">
        <v>63</v>
      </c>
      <c r="C5" s="110" t="s">
        <v>64</v>
      </c>
      <c r="D5" s="110" t="s">
        <v>66</v>
      </c>
      <c r="E5" s="110" t="s">
        <v>116</v>
      </c>
      <c r="F5" s="111" t="s">
        <v>34</v>
      </c>
      <c r="G5" s="109" t="s">
        <v>63</v>
      </c>
      <c r="H5" s="110" t="s">
        <v>64</v>
      </c>
      <c r="I5" s="110" t="s">
        <v>66</v>
      </c>
      <c r="J5" s="110" t="s">
        <v>116</v>
      </c>
      <c r="K5" s="111" t="s">
        <v>34</v>
      </c>
      <c r="L5" s="109" t="s">
        <v>63</v>
      </c>
      <c r="M5" s="110" t="s">
        <v>64</v>
      </c>
      <c r="N5" s="110" t="s">
        <v>66</v>
      </c>
      <c r="O5" s="110" t="s">
        <v>116</v>
      </c>
      <c r="P5" s="111" t="s">
        <v>34</v>
      </c>
    </row>
    <row r="6" spans="1:18" ht="23.25" x14ac:dyDescent="0.35">
      <c r="A6" s="112"/>
      <c r="B6" s="113" t="s">
        <v>65</v>
      </c>
      <c r="C6" s="114" t="s">
        <v>65</v>
      </c>
      <c r="D6" s="114" t="s">
        <v>79</v>
      </c>
      <c r="E6" s="114" t="s">
        <v>32</v>
      </c>
      <c r="F6" s="115"/>
      <c r="G6" s="113" t="s">
        <v>65</v>
      </c>
      <c r="H6" s="114" t="s">
        <v>65</v>
      </c>
      <c r="I6" s="114" t="s">
        <v>79</v>
      </c>
      <c r="J6" s="114" t="s">
        <v>32</v>
      </c>
      <c r="K6" s="115"/>
      <c r="L6" s="113" t="s">
        <v>65</v>
      </c>
      <c r="M6" s="114" t="s">
        <v>65</v>
      </c>
      <c r="N6" s="114" t="s">
        <v>79</v>
      </c>
      <c r="O6" s="114" t="s">
        <v>32</v>
      </c>
      <c r="P6" s="115"/>
    </row>
    <row r="7" spans="1:18" ht="15" x14ac:dyDescent="0.25">
      <c r="A7" s="116" t="s">
        <v>67</v>
      </c>
      <c r="B7" s="117"/>
      <c r="C7" s="118"/>
      <c r="D7" s="118"/>
      <c r="E7" s="120"/>
      <c r="F7" s="119"/>
      <c r="G7" s="117"/>
      <c r="H7" s="120"/>
      <c r="I7" s="120"/>
      <c r="J7" s="120"/>
      <c r="K7" s="121"/>
      <c r="L7" s="117"/>
      <c r="M7" s="120"/>
      <c r="N7" s="120"/>
      <c r="O7" s="120"/>
      <c r="P7" s="121"/>
    </row>
    <row r="8" spans="1:18" x14ac:dyDescent="0.2">
      <c r="A8" s="210" t="s">
        <v>166</v>
      </c>
      <c r="B8" s="124">
        <v>-5700083</v>
      </c>
      <c r="C8" s="125">
        <v>2064396</v>
      </c>
      <c r="D8" s="125"/>
      <c r="E8" s="125">
        <v>3163687</v>
      </c>
      <c r="F8" s="133">
        <f>SUM(B8:E8)</f>
        <v>-472000</v>
      </c>
      <c r="G8" s="173">
        <v>-10367175</v>
      </c>
      <c r="H8" s="125">
        <v>2241900</v>
      </c>
      <c r="I8" s="125"/>
      <c r="J8" s="125">
        <v>7501358</v>
      </c>
      <c r="K8" s="134">
        <f>SUM(G8:J8)</f>
        <v>-623917</v>
      </c>
      <c r="L8" s="173">
        <f>-10654950+2</f>
        <v>-10654948</v>
      </c>
      <c r="M8" s="125">
        <v>3100647</v>
      </c>
      <c r="N8" s="125"/>
      <c r="O8" s="125">
        <v>7501358</v>
      </c>
      <c r="P8" s="134">
        <f>SUM(L8:O8)</f>
        <v>-52943</v>
      </c>
    </row>
    <row r="9" spans="1:18" x14ac:dyDescent="0.2">
      <c r="A9" s="212" t="s">
        <v>167</v>
      </c>
      <c r="B9" s="126">
        <v>11576</v>
      </c>
      <c r="C9" s="128"/>
      <c r="D9" s="128"/>
      <c r="E9" s="127"/>
      <c r="F9" s="135">
        <f t="shared" ref="F9:F13" si="0">SUM(B9:E9)</f>
        <v>11576</v>
      </c>
      <c r="G9" s="126">
        <v>15972</v>
      </c>
      <c r="H9" s="127"/>
      <c r="I9" s="127"/>
      <c r="J9" s="127"/>
      <c r="K9" s="136">
        <f t="shared" ref="K9:K13" si="1">SUM(G9:J9)</f>
        <v>15972</v>
      </c>
      <c r="L9" s="126">
        <v>13835</v>
      </c>
      <c r="M9" s="127"/>
      <c r="N9" s="127"/>
      <c r="O9" s="127"/>
      <c r="P9" s="136">
        <f t="shared" ref="P9:P13" si="2">SUM(L9:O9)</f>
        <v>13835</v>
      </c>
      <c r="R9" s="205"/>
    </row>
    <row r="10" spans="1:18" x14ac:dyDescent="0.2">
      <c r="A10" s="210" t="s">
        <v>168</v>
      </c>
      <c r="B10" s="126">
        <v>839330</v>
      </c>
      <c r="C10" s="128">
        <v>-824025</v>
      </c>
      <c r="D10" s="128"/>
      <c r="E10" s="128"/>
      <c r="F10" s="135">
        <f t="shared" si="0"/>
        <v>15305</v>
      </c>
      <c r="G10" s="126">
        <v>798</v>
      </c>
      <c r="H10" s="128"/>
      <c r="I10" s="128"/>
      <c r="J10" s="128"/>
      <c r="K10" s="136">
        <f t="shared" si="1"/>
        <v>798</v>
      </c>
      <c r="L10" s="126">
        <v>242997</v>
      </c>
      <c r="M10" s="128">
        <v>-242997</v>
      </c>
      <c r="N10" s="128"/>
      <c r="O10" s="128"/>
      <c r="P10" s="136">
        <f t="shared" si="2"/>
        <v>0</v>
      </c>
      <c r="R10" s="205"/>
    </row>
    <row r="11" spans="1:18" x14ac:dyDescent="0.2">
      <c r="A11" s="212" t="s">
        <v>169</v>
      </c>
      <c r="B11" s="126">
        <v>27</v>
      </c>
      <c r="C11" s="128">
        <v>9825</v>
      </c>
      <c r="D11" s="128"/>
      <c r="E11" s="128"/>
      <c r="F11" s="135">
        <f t="shared" si="0"/>
        <v>9852</v>
      </c>
      <c r="G11" s="126">
        <v>114</v>
      </c>
      <c r="H11" s="128">
        <v>32307</v>
      </c>
      <c r="I11" s="128"/>
      <c r="J11" s="128"/>
      <c r="K11" s="136">
        <f t="shared" si="1"/>
        <v>32421</v>
      </c>
      <c r="L11" s="126">
        <v>715</v>
      </c>
      <c r="M11" s="128">
        <v>719704</v>
      </c>
      <c r="N11" s="128"/>
      <c r="O11" s="128"/>
      <c r="P11" s="136">
        <f t="shared" si="2"/>
        <v>720419</v>
      </c>
      <c r="R11" s="205"/>
    </row>
    <row r="12" spans="1:18" x14ac:dyDescent="0.2">
      <c r="A12" s="210" t="s">
        <v>170</v>
      </c>
      <c r="B12" s="126">
        <v>70947</v>
      </c>
      <c r="C12" s="128">
        <v>12702</v>
      </c>
      <c r="D12" s="128"/>
      <c r="E12" s="128"/>
      <c r="F12" s="135">
        <f t="shared" si="0"/>
        <v>83649</v>
      </c>
      <c r="G12" s="126">
        <v>325796</v>
      </c>
      <c r="H12" s="128">
        <v>2534</v>
      </c>
      <c r="I12" s="128"/>
      <c r="J12" s="128"/>
      <c r="K12" s="136">
        <f t="shared" si="1"/>
        <v>328330</v>
      </c>
      <c r="L12" s="126">
        <v>97136</v>
      </c>
      <c r="M12" s="128">
        <v>2934</v>
      </c>
      <c r="N12" s="128"/>
      <c r="O12" s="128"/>
      <c r="P12" s="136">
        <f t="shared" si="2"/>
        <v>100070</v>
      </c>
      <c r="R12" s="205"/>
    </row>
    <row r="13" spans="1:18" x14ac:dyDescent="0.2">
      <c r="A13" s="212" t="s">
        <v>171</v>
      </c>
      <c r="B13" s="126">
        <v>23004</v>
      </c>
      <c r="C13" s="128"/>
      <c r="D13" s="128"/>
      <c r="E13" s="128"/>
      <c r="F13" s="135">
        <f t="shared" si="0"/>
        <v>23004</v>
      </c>
      <c r="G13" s="126">
        <v>8818</v>
      </c>
      <c r="H13" s="128"/>
      <c r="I13" s="128"/>
      <c r="J13" s="128"/>
      <c r="K13" s="136">
        <f t="shared" si="1"/>
        <v>8818</v>
      </c>
      <c r="L13" s="126">
        <v>19460</v>
      </c>
      <c r="M13" s="128"/>
      <c r="N13" s="128"/>
      <c r="O13" s="128"/>
      <c r="P13" s="136">
        <f t="shared" si="2"/>
        <v>19460</v>
      </c>
      <c r="R13" s="205"/>
    </row>
    <row r="14" spans="1:18" ht="15" x14ac:dyDescent="0.25">
      <c r="A14" s="137" t="s">
        <v>68</v>
      </c>
      <c r="B14" s="138">
        <f t="shared" ref="B14:E14" si="3">SUM(B7:B13)</f>
        <v>-4755199</v>
      </c>
      <c r="C14" s="139">
        <f t="shared" si="3"/>
        <v>1262898</v>
      </c>
      <c r="D14" s="139">
        <f t="shared" si="3"/>
        <v>0</v>
      </c>
      <c r="E14" s="139">
        <f t="shared" si="3"/>
        <v>3163687</v>
      </c>
      <c r="F14" s="140">
        <f>SUM(F7:F13)</f>
        <v>-328614</v>
      </c>
      <c r="G14" s="138">
        <f t="shared" ref="G14:J14" si="4">SUM(G7:G13)</f>
        <v>-10015677</v>
      </c>
      <c r="H14" s="139">
        <f t="shared" si="4"/>
        <v>2276741</v>
      </c>
      <c r="I14" s="139">
        <f t="shared" si="4"/>
        <v>0</v>
      </c>
      <c r="J14" s="139">
        <f t="shared" si="4"/>
        <v>7501358</v>
      </c>
      <c r="K14" s="141">
        <f t="shared" ref="K14:P14" si="5">SUM(K7:K13)</f>
        <v>-237578</v>
      </c>
      <c r="L14" s="138">
        <f t="shared" si="5"/>
        <v>-10280805</v>
      </c>
      <c r="M14" s="139">
        <f t="shared" si="5"/>
        <v>3580288</v>
      </c>
      <c r="N14" s="139">
        <f t="shared" si="5"/>
        <v>0</v>
      </c>
      <c r="O14" s="139">
        <f t="shared" si="5"/>
        <v>7501358</v>
      </c>
      <c r="P14" s="141">
        <f t="shared" si="5"/>
        <v>800841</v>
      </c>
      <c r="R14" s="205"/>
    </row>
    <row r="15" spans="1:18" ht="15" x14ac:dyDescent="0.25">
      <c r="A15" s="137" t="s">
        <v>69</v>
      </c>
      <c r="B15" s="142">
        <v>3298</v>
      </c>
      <c r="C15" s="143"/>
      <c r="D15" s="143"/>
      <c r="E15" s="143"/>
      <c r="F15" s="144">
        <f>B15</f>
        <v>3298</v>
      </c>
      <c r="G15" s="142">
        <v>6105</v>
      </c>
      <c r="H15" s="143"/>
      <c r="I15" s="143"/>
      <c r="J15" s="143"/>
      <c r="K15" s="144">
        <f>G15</f>
        <v>6105</v>
      </c>
      <c r="L15" s="142">
        <v>6105</v>
      </c>
      <c r="M15" s="143"/>
      <c r="N15" s="143"/>
      <c r="O15" s="143"/>
      <c r="P15" s="144">
        <f>L15</f>
        <v>6105</v>
      </c>
      <c r="R15" s="205"/>
    </row>
    <row r="16" spans="1:18" ht="15" x14ac:dyDescent="0.25">
      <c r="A16" s="116" t="s">
        <v>70</v>
      </c>
      <c r="B16" s="126"/>
      <c r="C16" s="127"/>
      <c r="D16" s="127"/>
      <c r="E16" s="127"/>
      <c r="F16" s="145"/>
      <c r="G16" s="126"/>
      <c r="H16" s="127"/>
      <c r="I16" s="127"/>
      <c r="J16" s="127"/>
      <c r="K16" s="145"/>
      <c r="L16" s="126"/>
      <c r="M16" s="127"/>
      <c r="N16" s="127"/>
      <c r="O16" s="127"/>
      <c r="P16" s="145"/>
      <c r="R16" s="205"/>
    </row>
    <row r="17" spans="1:18" x14ac:dyDescent="0.2">
      <c r="A17" s="212" t="s">
        <v>172</v>
      </c>
      <c r="B17" s="126">
        <v>27410924</v>
      </c>
      <c r="C17" s="127"/>
      <c r="D17" s="127">
        <v>4598720</v>
      </c>
      <c r="E17" s="127"/>
      <c r="F17" s="145">
        <f>SUM(B17:E17)</f>
        <v>32009644</v>
      </c>
      <c r="G17" s="126">
        <v>21306212</v>
      </c>
      <c r="H17" s="127"/>
      <c r="I17" s="127"/>
      <c r="J17" s="127"/>
      <c r="K17" s="145">
        <f>SUM(G17:J17)</f>
        <v>21306212</v>
      </c>
      <c r="L17" s="126">
        <v>21628326</v>
      </c>
      <c r="M17" s="127"/>
      <c r="N17" s="127">
        <v>517780</v>
      </c>
      <c r="O17" s="127"/>
      <c r="P17" s="145">
        <f>SUM(L17:O17)</f>
        <v>22146106</v>
      </c>
      <c r="R17" s="205"/>
    </row>
    <row r="18" spans="1:18" x14ac:dyDescent="0.2">
      <c r="A18" s="212" t="s">
        <v>173</v>
      </c>
      <c r="B18" s="126">
        <v>8587843</v>
      </c>
      <c r="C18" s="127"/>
      <c r="D18" s="127"/>
      <c r="E18" s="127"/>
      <c r="F18" s="145">
        <f t="shared" ref="F18:F24" si="6">SUM(B18:E18)</f>
        <v>8587843</v>
      </c>
      <c r="G18" s="126">
        <v>8786701</v>
      </c>
      <c r="H18" s="127"/>
      <c r="I18" s="127"/>
      <c r="J18" s="127"/>
      <c r="K18" s="145">
        <f t="shared" ref="K18:K24" si="7">SUM(G18:J18)</f>
        <v>8786701</v>
      </c>
      <c r="L18" s="126">
        <v>8822339</v>
      </c>
      <c r="M18" s="127"/>
      <c r="N18" s="127"/>
      <c r="O18" s="127"/>
      <c r="P18" s="145">
        <f t="shared" ref="P18:P24" si="8">SUM(L18:O18)</f>
        <v>8822339</v>
      </c>
      <c r="R18" s="205"/>
    </row>
    <row r="19" spans="1:18" x14ac:dyDescent="0.2">
      <c r="A19" s="210" t="s">
        <v>174</v>
      </c>
      <c r="B19" s="126">
        <v>57904</v>
      </c>
      <c r="C19" s="128"/>
      <c r="D19" s="128">
        <v>86337</v>
      </c>
      <c r="E19" s="128"/>
      <c r="F19" s="145">
        <f t="shared" si="6"/>
        <v>144241</v>
      </c>
      <c r="G19" s="126">
        <v>3474578</v>
      </c>
      <c r="H19" s="128"/>
      <c r="I19" s="128">
        <v>515678</v>
      </c>
      <c r="J19" s="128"/>
      <c r="K19" s="145">
        <f t="shared" si="7"/>
        <v>3990256</v>
      </c>
      <c r="L19" s="126">
        <v>121205</v>
      </c>
      <c r="M19" s="128"/>
      <c r="N19" s="128">
        <v>150566</v>
      </c>
      <c r="O19" s="128"/>
      <c r="P19" s="145">
        <f t="shared" si="8"/>
        <v>271771</v>
      </c>
      <c r="R19" s="205"/>
    </row>
    <row r="20" spans="1:18" x14ac:dyDescent="0.2">
      <c r="A20" s="212" t="s">
        <v>175</v>
      </c>
      <c r="B20" s="126">
        <v>298</v>
      </c>
      <c r="C20" s="128"/>
      <c r="D20" s="128"/>
      <c r="E20" s="128"/>
      <c r="F20" s="145">
        <f t="shared" si="6"/>
        <v>298</v>
      </c>
      <c r="G20" s="126">
        <v>203</v>
      </c>
      <c r="H20" s="128"/>
      <c r="I20" s="128"/>
      <c r="J20" s="128"/>
      <c r="K20" s="145">
        <f t="shared" si="7"/>
        <v>203</v>
      </c>
      <c r="L20" s="126">
        <v>203</v>
      </c>
      <c r="M20" s="128"/>
      <c r="N20" s="128"/>
      <c r="O20" s="128"/>
      <c r="P20" s="145">
        <f t="shared" si="8"/>
        <v>203</v>
      </c>
      <c r="R20" s="205"/>
    </row>
    <row r="21" spans="1:18" s="205" customFormat="1" x14ac:dyDescent="0.2">
      <c r="A21" s="212" t="s">
        <v>176</v>
      </c>
      <c r="B21" s="126">
        <v>8849</v>
      </c>
      <c r="C21" s="128"/>
      <c r="D21" s="128"/>
      <c r="E21" s="128"/>
      <c r="F21" s="145">
        <f t="shared" si="6"/>
        <v>8849</v>
      </c>
      <c r="G21" s="126">
        <v>9054</v>
      </c>
      <c r="H21" s="128"/>
      <c r="I21" s="128"/>
      <c r="J21" s="128"/>
      <c r="K21" s="145">
        <f t="shared" si="7"/>
        <v>9054</v>
      </c>
      <c r="L21" s="126">
        <v>9091</v>
      </c>
      <c r="M21" s="128"/>
      <c r="N21" s="128"/>
      <c r="O21" s="128"/>
      <c r="P21" s="145">
        <f t="shared" si="8"/>
        <v>9091</v>
      </c>
    </row>
    <row r="22" spans="1:18" s="205" customFormat="1" x14ac:dyDescent="0.2">
      <c r="A22" s="210" t="s">
        <v>178</v>
      </c>
      <c r="B22" s="126"/>
      <c r="C22" s="128"/>
      <c r="D22" s="128"/>
      <c r="E22" s="128"/>
      <c r="F22" s="145">
        <f t="shared" si="6"/>
        <v>0</v>
      </c>
      <c r="G22" s="126">
        <v>4025063</v>
      </c>
      <c r="H22" s="128"/>
      <c r="I22" s="128"/>
      <c r="J22" s="128"/>
      <c r="K22" s="145">
        <f t="shared" si="7"/>
        <v>4025063</v>
      </c>
      <c r="L22" s="126">
        <v>4041333</v>
      </c>
      <c r="M22" s="128"/>
      <c r="N22" s="128"/>
      <c r="O22" s="128"/>
      <c r="P22" s="145">
        <f t="shared" si="8"/>
        <v>4041333</v>
      </c>
    </row>
    <row r="23" spans="1:18" s="205" customFormat="1" x14ac:dyDescent="0.2">
      <c r="A23" s="210" t="s">
        <v>177</v>
      </c>
      <c r="B23" s="126"/>
      <c r="C23" s="128"/>
      <c r="D23" s="128"/>
      <c r="E23" s="128"/>
      <c r="F23" s="145">
        <f t="shared" si="6"/>
        <v>0</v>
      </c>
      <c r="G23" s="126">
        <v>8053513</v>
      </c>
      <c r="H23" s="128"/>
      <c r="I23" s="128"/>
      <c r="J23" s="128"/>
      <c r="K23" s="145">
        <f t="shared" si="7"/>
        <v>8053513</v>
      </c>
      <c r="L23" s="126">
        <v>8088265</v>
      </c>
      <c r="M23" s="128"/>
      <c r="N23" s="128"/>
      <c r="O23" s="128"/>
      <c r="P23" s="145">
        <f t="shared" si="8"/>
        <v>8088265</v>
      </c>
    </row>
    <row r="24" spans="1:18" s="205" customFormat="1" x14ac:dyDescent="0.2">
      <c r="A24" s="211" t="s">
        <v>247</v>
      </c>
      <c r="B24" s="146"/>
      <c r="C24" s="147"/>
      <c r="D24" s="147"/>
      <c r="E24" s="147"/>
      <c r="F24" s="148">
        <f t="shared" si="6"/>
        <v>0</v>
      </c>
      <c r="G24" s="146"/>
      <c r="H24" s="147"/>
      <c r="I24" s="147">
        <v>4500000</v>
      </c>
      <c r="J24" s="147"/>
      <c r="K24" s="148">
        <f t="shared" si="7"/>
        <v>4500000</v>
      </c>
      <c r="L24" s="146"/>
      <c r="M24" s="147"/>
      <c r="N24" s="147">
        <v>4500000</v>
      </c>
      <c r="O24" s="147"/>
      <c r="P24" s="148">
        <f t="shared" si="8"/>
        <v>4500000</v>
      </c>
    </row>
    <row r="25" spans="1:18" ht="15" x14ac:dyDescent="0.25">
      <c r="A25" s="149" t="s">
        <v>71</v>
      </c>
      <c r="B25" s="150">
        <f>SUM(B16:B24)</f>
        <v>36065818</v>
      </c>
      <c r="C25" s="151">
        <f t="shared" ref="C25:P25" si="9">SUM(C16:C24)</f>
        <v>0</v>
      </c>
      <c r="D25" s="151">
        <f t="shared" si="9"/>
        <v>4685057</v>
      </c>
      <c r="E25" s="151">
        <f t="shared" si="9"/>
        <v>0</v>
      </c>
      <c r="F25" s="152">
        <f t="shared" si="9"/>
        <v>40750875</v>
      </c>
      <c r="G25" s="150">
        <f t="shared" si="9"/>
        <v>45655324</v>
      </c>
      <c r="H25" s="151">
        <f t="shared" si="9"/>
        <v>0</v>
      </c>
      <c r="I25" s="151">
        <f t="shared" si="9"/>
        <v>5015678</v>
      </c>
      <c r="J25" s="151">
        <f t="shared" si="9"/>
        <v>0</v>
      </c>
      <c r="K25" s="152">
        <f t="shared" si="9"/>
        <v>50671002</v>
      </c>
      <c r="L25" s="150">
        <f t="shared" si="9"/>
        <v>42710762</v>
      </c>
      <c r="M25" s="151">
        <f t="shared" si="9"/>
        <v>0</v>
      </c>
      <c r="N25" s="151">
        <f t="shared" si="9"/>
        <v>5168346</v>
      </c>
      <c r="O25" s="151">
        <f t="shared" si="9"/>
        <v>0</v>
      </c>
      <c r="P25" s="152">
        <f t="shared" si="9"/>
        <v>47879108</v>
      </c>
    </row>
    <row r="26" spans="1:18" ht="15" customHeight="1" x14ac:dyDescent="0.25">
      <c r="A26" s="122" t="s">
        <v>72</v>
      </c>
      <c r="B26" s="153">
        <f>B25+B15+B14</f>
        <v>31313917</v>
      </c>
      <c r="C26" s="154">
        <f>C14+C15+C25</f>
        <v>1262898</v>
      </c>
      <c r="D26" s="154">
        <f>D25+D14</f>
        <v>4685057</v>
      </c>
      <c r="E26" s="154">
        <f>E25+E14</f>
        <v>3163687</v>
      </c>
      <c r="F26" s="155">
        <f>F25+F15+F14</f>
        <v>40425559</v>
      </c>
      <c r="G26" s="153">
        <f>G25+G15+G14</f>
        <v>35645752</v>
      </c>
      <c r="H26" s="154">
        <f>H25+H14</f>
        <v>2276741</v>
      </c>
      <c r="I26" s="154">
        <f>I25+I14</f>
        <v>5015678</v>
      </c>
      <c r="J26" s="154">
        <f>J25+J14</f>
        <v>7501358</v>
      </c>
      <c r="K26" s="155">
        <f>K25+K15+K14</f>
        <v>50439529</v>
      </c>
      <c r="L26" s="153">
        <f>L14+L15+L25</f>
        <v>32436062</v>
      </c>
      <c r="M26" s="154">
        <f>M25+M14</f>
        <v>3580288</v>
      </c>
      <c r="N26" s="154">
        <f>N25+N14</f>
        <v>5168346</v>
      </c>
      <c r="O26" s="154">
        <f>O25+O14</f>
        <v>7501358</v>
      </c>
      <c r="P26" s="155">
        <f>P25+P15+P14</f>
        <v>48686054</v>
      </c>
    </row>
    <row r="27" spans="1:18" ht="15" x14ac:dyDescent="0.2">
      <c r="F27" s="123"/>
      <c r="G27" s="123"/>
      <c r="H27" s="123"/>
      <c r="I27" s="123"/>
      <c r="J27" s="123"/>
      <c r="K27" s="132"/>
      <c r="L27" s="123"/>
      <c r="M27" s="123"/>
      <c r="N27" s="123"/>
      <c r="O27" s="123"/>
      <c r="P27" s="123"/>
    </row>
    <row r="31" spans="1:18" x14ac:dyDescent="0.2">
      <c r="A31" s="205"/>
      <c r="B31" s="205"/>
      <c r="C31" s="205"/>
      <c r="D31" s="205"/>
    </row>
    <row r="32" spans="1:18" x14ac:dyDescent="0.2">
      <c r="A32" s="205"/>
      <c r="B32" s="205"/>
      <c r="C32" s="205"/>
      <c r="D32" s="205"/>
    </row>
    <row r="33" spans="1:4" x14ac:dyDescent="0.2">
      <c r="A33" s="205"/>
      <c r="B33" s="205"/>
      <c r="C33" s="205"/>
      <c r="D33" s="205"/>
    </row>
    <row r="34" spans="1:4" x14ac:dyDescent="0.2">
      <c r="A34" s="205"/>
      <c r="B34" s="205"/>
      <c r="C34" s="205"/>
      <c r="D34" s="20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36"/>
  <sheetViews>
    <sheetView zoomScaleNormal="100" workbookViewId="0">
      <selection activeCell="G2" sqref="G2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228"/>
      <c r="B1" s="229"/>
      <c r="C1" s="229"/>
      <c r="D1" s="230"/>
    </row>
    <row r="2" spans="1:14" ht="19.5" customHeight="1" x14ac:dyDescent="0.25">
      <c r="A2" s="225" t="s">
        <v>675</v>
      </c>
      <c r="B2" s="226"/>
      <c r="C2" s="226"/>
      <c r="D2" s="227"/>
    </row>
    <row r="3" spans="1:14" ht="19.5" customHeight="1" x14ac:dyDescent="0.25">
      <c r="A3" s="129" t="s">
        <v>38</v>
      </c>
      <c r="B3" s="166" t="s">
        <v>73</v>
      </c>
      <c r="C3" s="93" t="s">
        <v>39</v>
      </c>
      <c r="D3" s="130" t="s">
        <v>40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209" t="s">
        <v>192</v>
      </c>
      <c r="B5" s="174" t="s">
        <v>340</v>
      </c>
      <c r="C5" s="176">
        <v>745206.93</v>
      </c>
      <c r="D5" s="131">
        <v>44987</v>
      </c>
      <c r="E5" s="50"/>
    </row>
    <row r="6" spans="1:14" ht="19.5" customHeight="1" x14ac:dyDescent="0.2">
      <c r="A6" s="61" t="s">
        <v>80</v>
      </c>
      <c r="B6" s="174" t="s">
        <v>152</v>
      </c>
      <c r="C6" s="177">
        <v>170676.23</v>
      </c>
      <c r="D6" s="103">
        <v>45002</v>
      </c>
      <c r="E6" s="50"/>
    </row>
    <row r="7" spans="1:14" ht="19.5" customHeight="1" x14ac:dyDescent="0.2">
      <c r="A7" s="61" t="s">
        <v>249</v>
      </c>
      <c r="B7" s="174" t="s">
        <v>341</v>
      </c>
      <c r="C7" s="177">
        <v>88135</v>
      </c>
      <c r="D7" s="103">
        <v>44999</v>
      </c>
      <c r="E7" s="50"/>
    </row>
    <row r="8" spans="1:14" ht="19.5" customHeight="1" x14ac:dyDescent="0.2">
      <c r="A8" s="61" t="s">
        <v>179</v>
      </c>
      <c r="B8" s="174" t="s">
        <v>342</v>
      </c>
      <c r="C8" s="177">
        <v>65770.149999999994</v>
      </c>
      <c r="D8" s="103">
        <v>45013</v>
      </c>
      <c r="E8" s="50"/>
    </row>
    <row r="9" spans="1:14" ht="19.5" customHeight="1" x14ac:dyDescent="0.2">
      <c r="A9" s="61" t="s">
        <v>189</v>
      </c>
      <c r="B9" s="174" t="s">
        <v>671</v>
      </c>
      <c r="C9" s="177">
        <v>44330</v>
      </c>
      <c r="D9" s="103">
        <v>45000</v>
      </c>
      <c r="E9" s="50"/>
    </row>
    <row r="10" spans="1:14" ht="19.5" customHeight="1" x14ac:dyDescent="0.2">
      <c r="A10" s="61" t="s">
        <v>343</v>
      </c>
      <c r="B10" s="174" t="s">
        <v>344</v>
      </c>
      <c r="C10" s="177">
        <v>35251.25</v>
      </c>
      <c r="D10" s="103">
        <v>45013</v>
      </c>
      <c r="E10" s="50"/>
    </row>
    <row r="11" spans="1:14" ht="19.5" customHeight="1" x14ac:dyDescent="0.2">
      <c r="A11" s="61" t="s">
        <v>345</v>
      </c>
      <c r="B11" s="174" t="s">
        <v>346</v>
      </c>
      <c r="C11" s="177">
        <v>33989</v>
      </c>
      <c r="D11" s="103">
        <v>44988</v>
      </c>
      <c r="E11" s="50"/>
    </row>
    <row r="12" spans="1:14" ht="19.5" customHeight="1" x14ac:dyDescent="0.2">
      <c r="A12" s="61" t="s">
        <v>82</v>
      </c>
      <c r="B12" s="174" t="s">
        <v>181</v>
      </c>
      <c r="C12" s="177">
        <v>30030</v>
      </c>
      <c r="D12" s="103">
        <v>44999</v>
      </c>
      <c r="E12" s="50"/>
    </row>
    <row r="13" spans="1:14" ht="19.5" customHeight="1" x14ac:dyDescent="0.2">
      <c r="A13" s="61" t="s">
        <v>347</v>
      </c>
      <c r="B13" s="174" t="s">
        <v>348</v>
      </c>
      <c r="C13" s="177">
        <v>27637.68</v>
      </c>
      <c r="D13" s="103">
        <v>44988</v>
      </c>
      <c r="E13" s="50"/>
      <c r="N13" s="187"/>
    </row>
    <row r="14" spans="1:14" ht="19.5" customHeight="1" x14ac:dyDescent="0.2">
      <c r="A14" s="61" t="s">
        <v>349</v>
      </c>
      <c r="B14" s="174" t="s">
        <v>350</v>
      </c>
      <c r="C14" s="177">
        <v>25241</v>
      </c>
      <c r="D14" s="103">
        <v>45014</v>
      </c>
      <c r="E14" s="50"/>
    </row>
    <row r="15" spans="1:14" ht="19.5" customHeight="1" x14ac:dyDescent="0.2">
      <c r="A15" s="61" t="s">
        <v>351</v>
      </c>
      <c r="B15" s="174" t="s">
        <v>143</v>
      </c>
      <c r="C15" s="177">
        <v>25074.16</v>
      </c>
      <c r="D15" s="103">
        <v>44999</v>
      </c>
      <c r="E15" s="50"/>
    </row>
    <row r="16" spans="1:14" ht="19.5" customHeight="1" x14ac:dyDescent="0.2">
      <c r="A16" s="61" t="s">
        <v>352</v>
      </c>
      <c r="B16" s="174" t="s">
        <v>353</v>
      </c>
      <c r="C16" s="177">
        <v>25000</v>
      </c>
      <c r="D16" s="103">
        <v>45008</v>
      </c>
      <c r="E16" s="50"/>
    </row>
    <row r="17" spans="1:14" ht="19.5" customHeight="1" x14ac:dyDescent="0.2">
      <c r="A17" s="61" t="s">
        <v>354</v>
      </c>
      <c r="B17" s="174" t="s">
        <v>583</v>
      </c>
      <c r="C17" s="177">
        <v>24500</v>
      </c>
      <c r="D17" s="103">
        <v>45007</v>
      </c>
      <c r="E17" s="50"/>
      <c r="N17" s="187"/>
    </row>
    <row r="18" spans="1:14" ht="19.5" customHeight="1" x14ac:dyDescent="0.2">
      <c r="A18" s="61" t="s">
        <v>180</v>
      </c>
      <c r="B18" s="174" t="s">
        <v>355</v>
      </c>
      <c r="C18" s="177">
        <v>24000</v>
      </c>
      <c r="D18" s="103">
        <v>44987</v>
      </c>
      <c r="E18" s="50"/>
    </row>
    <row r="19" spans="1:14" ht="19.5" customHeight="1" x14ac:dyDescent="0.2">
      <c r="A19" s="61" t="s">
        <v>83</v>
      </c>
      <c r="B19" s="174" t="s">
        <v>81</v>
      </c>
      <c r="C19" s="177">
        <v>19527.71</v>
      </c>
      <c r="D19" s="103">
        <v>44987</v>
      </c>
      <c r="E19" s="50"/>
    </row>
    <row r="20" spans="1:14" ht="19.5" customHeight="1" x14ac:dyDescent="0.2">
      <c r="A20" s="61" t="s">
        <v>250</v>
      </c>
      <c r="B20" s="174" t="s">
        <v>356</v>
      </c>
      <c r="C20" s="177">
        <v>19443.560000000001</v>
      </c>
      <c r="D20" s="103">
        <v>45009</v>
      </c>
      <c r="E20" s="50"/>
    </row>
    <row r="21" spans="1:14" ht="19.5" customHeight="1" x14ac:dyDescent="0.2">
      <c r="A21" s="61" t="s">
        <v>248</v>
      </c>
      <c r="B21" s="174" t="s">
        <v>81</v>
      </c>
      <c r="C21" s="177">
        <v>15810.05</v>
      </c>
      <c r="D21" s="103">
        <v>45013</v>
      </c>
      <c r="E21" s="50"/>
    </row>
    <row r="22" spans="1:14" ht="19.5" customHeight="1" x14ac:dyDescent="0.2">
      <c r="A22" s="61" t="s">
        <v>357</v>
      </c>
      <c r="B22" s="174" t="s">
        <v>358</v>
      </c>
      <c r="C22" s="177">
        <v>15795</v>
      </c>
      <c r="D22" s="103">
        <v>44986</v>
      </c>
      <c r="E22" s="50"/>
    </row>
    <row r="23" spans="1:14" ht="19.5" customHeight="1" x14ac:dyDescent="0.2">
      <c r="A23" s="61" t="s">
        <v>359</v>
      </c>
      <c r="B23" s="174" t="s">
        <v>360</v>
      </c>
      <c r="C23" s="177">
        <v>14803</v>
      </c>
      <c r="D23" s="103">
        <v>45007</v>
      </c>
      <c r="E23" s="50"/>
    </row>
    <row r="24" spans="1:14" ht="19.5" customHeight="1" x14ac:dyDescent="0.2">
      <c r="A24" s="61" t="s">
        <v>84</v>
      </c>
      <c r="B24" s="174" t="s">
        <v>85</v>
      </c>
      <c r="C24" s="177">
        <v>11860.34</v>
      </c>
      <c r="D24" s="103">
        <v>45015</v>
      </c>
      <c r="E24" s="50"/>
    </row>
    <row r="25" spans="1:14" ht="19.5" customHeight="1" x14ac:dyDescent="0.2">
      <c r="A25" s="61" t="s">
        <v>244</v>
      </c>
      <c r="B25" s="174" t="s">
        <v>184</v>
      </c>
      <c r="C25" s="101">
        <v>11707.5</v>
      </c>
      <c r="D25" s="103">
        <v>45001</v>
      </c>
      <c r="E25" s="50"/>
    </row>
    <row r="26" spans="1:14" ht="19.5" customHeight="1" x14ac:dyDescent="0.2">
      <c r="A26" s="61" t="s">
        <v>361</v>
      </c>
      <c r="B26" s="174" t="s">
        <v>362</v>
      </c>
      <c r="C26" s="101">
        <v>11500</v>
      </c>
      <c r="D26" s="103">
        <v>45013</v>
      </c>
      <c r="E26" s="50"/>
    </row>
    <row r="27" spans="1:14" ht="19.5" customHeight="1" x14ac:dyDescent="0.2">
      <c r="A27" s="61" t="s">
        <v>363</v>
      </c>
      <c r="B27" s="174" t="s">
        <v>364</v>
      </c>
      <c r="C27" s="101">
        <v>10863</v>
      </c>
      <c r="D27" s="103">
        <v>45016</v>
      </c>
      <c r="E27" s="50"/>
    </row>
    <row r="28" spans="1:14" ht="19.5" customHeight="1" x14ac:dyDescent="0.2">
      <c r="A28" s="61" t="s">
        <v>112</v>
      </c>
      <c r="B28" s="174" t="s">
        <v>98</v>
      </c>
      <c r="C28" s="101">
        <v>10860.29</v>
      </c>
      <c r="D28" s="103">
        <v>44986</v>
      </c>
      <c r="E28" s="50"/>
    </row>
    <row r="29" spans="1:14" ht="19.5" customHeight="1" x14ac:dyDescent="0.2">
      <c r="A29" s="61" t="s">
        <v>126</v>
      </c>
      <c r="B29" s="174" t="s">
        <v>365</v>
      </c>
      <c r="C29" s="101">
        <v>10579.28</v>
      </c>
      <c r="D29" s="103">
        <v>44999</v>
      </c>
      <c r="E29" s="50"/>
    </row>
    <row r="30" spans="1:14" ht="19.5" customHeight="1" x14ac:dyDescent="0.2">
      <c r="A30" s="61" t="s">
        <v>155</v>
      </c>
      <c r="B30" s="174" t="s">
        <v>366</v>
      </c>
      <c r="C30" s="101">
        <v>10475</v>
      </c>
      <c r="D30" s="103">
        <v>45000</v>
      </c>
      <c r="E30" s="50"/>
    </row>
    <row r="31" spans="1:14" ht="19.5" customHeight="1" x14ac:dyDescent="0.2">
      <c r="A31" s="61" t="s">
        <v>367</v>
      </c>
      <c r="B31" s="174" t="s">
        <v>368</v>
      </c>
      <c r="C31" s="101">
        <v>9880.1</v>
      </c>
      <c r="D31" s="103">
        <v>45013</v>
      </c>
      <c r="E31" s="50"/>
    </row>
    <row r="32" spans="1:14" ht="19.5" customHeight="1" x14ac:dyDescent="0.2">
      <c r="A32" s="61" t="s">
        <v>369</v>
      </c>
      <c r="B32" s="174" t="s">
        <v>370</v>
      </c>
      <c r="C32" s="101">
        <v>8203.17</v>
      </c>
      <c r="D32" s="103">
        <v>45007</v>
      </c>
      <c r="E32" s="50"/>
    </row>
    <row r="33" spans="1:5" ht="19.5" customHeight="1" x14ac:dyDescent="0.2">
      <c r="A33" s="61" t="s">
        <v>371</v>
      </c>
      <c r="B33" s="174" t="s">
        <v>102</v>
      </c>
      <c r="C33" s="101">
        <v>8189.1</v>
      </c>
      <c r="D33" s="103">
        <v>44986</v>
      </c>
      <c r="E33" s="50"/>
    </row>
    <row r="34" spans="1:5" ht="19.5" customHeight="1" x14ac:dyDescent="0.2">
      <c r="A34" s="61" t="s">
        <v>84</v>
      </c>
      <c r="B34" s="174" t="s">
        <v>85</v>
      </c>
      <c r="C34" s="101">
        <v>7876.83</v>
      </c>
      <c r="D34" s="103">
        <v>45014</v>
      </c>
      <c r="E34" s="50"/>
    </row>
    <row r="35" spans="1:5" ht="19.5" customHeight="1" x14ac:dyDescent="0.2">
      <c r="A35" s="61" t="s">
        <v>251</v>
      </c>
      <c r="B35" s="174" t="s">
        <v>670</v>
      </c>
      <c r="C35" s="101">
        <v>7500</v>
      </c>
      <c r="D35" s="103">
        <v>45007</v>
      </c>
      <c r="E35" s="50"/>
    </row>
    <row r="36" spans="1:5" ht="19.5" customHeight="1" x14ac:dyDescent="0.2">
      <c r="A36" s="61" t="s">
        <v>372</v>
      </c>
      <c r="B36" s="201" t="s">
        <v>137</v>
      </c>
      <c r="C36" s="101">
        <v>7330.53</v>
      </c>
      <c r="D36" s="103">
        <v>45007</v>
      </c>
      <c r="E36" s="50"/>
    </row>
    <row r="37" spans="1:5" ht="19.5" customHeight="1" x14ac:dyDescent="0.2">
      <c r="A37" s="61" t="s">
        <v>257</v>
      </c>
      <c r="B37" s="174" t="s">
        <v>209</v>
      </c>
      <c r="C37" s="101">
        <v>7057.15</v>
      </c>
      <c r="D37" s="103">
        <v>44988</v>
      </c>
      <c r="E37" s="50"/>
    </row>
    <row r="38" spans="1:5" ht="19.5" customHeight="1" x14ac:dyDescent="0.2">
      <c r="A38" s="61" t="s">
        <v>373</v>
      </c>
      <c r="B38" s="174" t="s">
        <v>85</v>
      </c>
      <c r="C38" s="101">
        <v>6683</v>
      </c>
      <c r="D38" s="103">
        <v>45008</v>
      </c>
      <c r="E38" s="50"/>
    </row>
    <row r="39" spans="1:5" ht="19.5" customHeight="1" x14ac:dyDescent="0.2">
      <c r="A39" s="61" t="s">
        <v>201</v>
      </c>
      <c r="B39" s="174" t="s">
        <v>86</v>
      </c>
      <c r="C39" s="101">
        <v>6591.17</v>
      </c>
      <c r="D39" s="103">
        <v>45008</v>
      </c>
      <c r="E39" s="50"/>
    </row>
    <row r="40" spans="1:5" ht="19.5" customHeight="1" x14ac:dyDescent="0.2">
      <c r="A40" s="61" t="s">
        <v>374</v>
      </c>
      <c r="B40" s="174" t="s">
        <v>375</v>
      </c>
      <c r="C40" s="101">
        <v>6555</v>
      </c>
      <c r="D40" s="103">
        <v>44999</v>
      </c>
      <c r="E40" s="50"/>
    </row>
    <row r="41" spans="1:5" ht="19.5" customHeight="1" x14ac:dyDescent="0.2">
      <c r="A41" s="61" t="s">
        <v>376</v>
      </c>
      <c r="B41" s="174" t="s">
        <v>196</v>
      </c>
      <c r="C41" s="101">
        <v>6500</v>
      </c>
      <c r="D41" s="103">
        <v>45008</v>
      </c>
      <c r="E41" s="50"/>
    </row>
    <row r="42" spans="1:5" ht="19.5" customHeight="1" x14ac:dyDescent="0.2">
      <c r="A42" s="61" t="s">
        <v>377</v>
      </c>
      <c r="B42" s="174" t="s">
        <v>378</v>
      </c>
      <c r="C42" s="101">
        <v>6484.85</v>
      </c>
      <c r="D42" s="103">
        <v>45009</v>
      </c>
      <c r="E42" s="50"/>
    </row>
    <row r="43" spans="1:5" ht="19.5" customHeight="1" x14ac:dyDescent="0.2">
      <c r="A43" s="61" t="s">
        <v>155</v>
      </c>
      <c r="B43" s="174" t="s">
        <v>366</v>
      </c>
      <c r="C43" s="101">
        <v>6275</v>
      </c>
      <c r="D43" s="103">
        <v>45007</v>
      </c>
      <c r="E43" s="50"/>
    </row>
    <row r="44" spans="1:5" ht="19.5" customHeight="1" x14ac:dyDescent="0.2">
      <c r="A44" s="61" t="s">
        <v>112</v>
      </c>
      <c r="B44" s="174" t="s">
        <v>98</v>
      </c>
      <c r="C44" s="101">
        <v>6155.94</v>
      </c>
      <c r="D44" s="103">
        <v>45008</v>
      </c>
      <c r="E44" s="50"/>
    </row>
    <row r="45" spans="1:5" ht="19.5" customHeight="1" x14ac:dyDescent="0.2">
      <c r="A45" s="61" t="s">
        <v>112</v>
      </c>
      <c r="B45" s="174" t="s">
        <v>98</v>
      </c>
      <c r="C45" s="101">
        <v>6127.13</v>
      </c>
      <c r="D45" s="103">
        <v>45007</v>
      </c>
      <c r="E45" s="50"/>
    </row>
    <row r="46" spans="1:5" ht="19.5" customHeight="1" x14ac:dyDescent="0.2">
      <c r="A46" s="61" t="s">
        <v>185</v>
      </c>
      <c r="B46" s="174" t="s">
        <v>379</v>
      </c>
      <c r="C46" s="101">
        <v>6063.19</v>
      </c>
      <c r="D46" s="103">
        <v>45014</v>
      </c>
      <c r="E46" s="50"/>
    </row>
    <row r="47" spans="1:5" ht="19.5" customHeight="1" x14ac:dyDescent="0.2">
      <c r="A47" s="61" t="s">
        <v>186</v>
      </c>
      <c r="B47" s="174" t="s">
        <v>81</v>
      </c>
      <c r="C47" s="101">
        <v>5136.07</v>
      </c>
      <c r="D47" s="103">
        <v>45007</v>
      </c>
      <c r="E47" s="50"/>
    </row>
    <row r="48" spans="1:5" ht="19.5" customHeight="1" x14ac:dyDescent="0.2">
      <c r="A48" s="209" t="s">
        <v>380</v>
      </c>
      <c r="B48" s="174" t="s">
        <v>381</v>
      </c>
      <c r="C48" s="101">
        <v>5000</v>
      </c>
      <c r="D48" s="103">
        <v>45000</v>
      </c>
      <c r="E48" s="50"/>
    </row>
    <row r="49" spans="1:5" ht="19.5" customHeight="1" x14ac:dyDescent="0.2">
      <c r="A49" s="61" t="s">
        <v>382</v>
      </c>
      <c r="B49" s="174" t="s">
        <v>383</v>
      </c>
      <c r="C49" s="101">
        <v>5000</v>
      </c>
      <c r="D49" s="103">
        <v>45007</v>
      </c>
      <c r="E49" s="50"/>
    </row>
    <row r="50" spans="1:5" ht="19.5" customHeight="1" x14ac:dyDescent="0.2">
      <c r="A50" s="61" t="s">
        <v>384</v>
      </c>
      <c r="B50" s="174" t="s">
        <v>385</v>
      </c>
      <c r="C50" s="101">
        <v>4942.46</v>
      </c>
      <c r="D50" s="103">
        <v>45001</v>
      </c>
      <c r="E50" s="50"/>
    </row>
    <row r="51" spans="1:5" ht="19.5" customHeight="1" x14ac:dyDescent="0.2">
      <c r="A51" s="61" t="s">
        <v>185</v>
      </c>
      <c r="B51" s="174" t="s">
        <v>386</v>
      </c>
      <c r="C51" s="101">
        <v>4909.5</v>
      </c>
      <c r="D51" s="103">
        <v>45007</v>
      </c>
      <c r="E51" s="50"/>
    </row>
    <row r="52" spans="1:5" ht="19.5" customHeight="1" x14ac:dyDescent="0.2">
      <c r="A52" s="61" t="s">
        <v>187</v>
      </c>
      <c r="B52" s="174" t="s">
        <v>387</v>
      </c>
      <c r="C52" s="101">
        <v>4902</v>
      </c>
      <c r="D52" s="103">
        <v>44986</v>
      </c>
      <c r="E52" s="50"/>
    </row>
    <row r="53" spans="1:5" ht="19.5" customHeight="1" x14ac:dyDescent="0.2">
      <c r="A53" s="61" t="s">
        <v>193</v>
      </c>
      <c r="B53" s="174" t="s">
        <v>88</v>
      </c>
      <c r="C53" s="101">
        <v>4800</v>
      </c>
      <c r="D53" s="103">
        <v>44986</v>
      </c>
      <c r="E53" s="50"/>
    </row>
    <row r="54" spans="1:5" ht="19.5" customHeight="1" x14ac:dyDescent="0.2">
      <c r="A54" s="61" t="s">
        <v>179</v>
      </c>
      <c r="B54" s="174" t="s">
        <v>81</v>
      </c>
      <c r="C54" s="101">
        <v>4696.5</v>
      </c>
      <c r="D54" s="103">
        <v>44987</v>
      </c>
      <c r="E54" s="50"/>
    </row>
    <row r="55" spans="1:5" ht="19.5" customHeight="1" x14ac:dyDescent="0.2">
      <c r="A55" s="61" t="s">
        <v>388</v>
      </c>
      <c r="B55" s="174" t="s">
        <v>389</v>
      </c>
      <c r="C55" s="101">
        <v>4637.6000000000004</v>
      </c>
      <c r="D55" s="103">
        <v>45014</v>
      </c>
      <c r="E55" s="50"/>
    </row>
    <row r="56" spans="1:5" ht="19.5" customHeight="1" x14ac:dyDescent="0.2">
      <c r="A56" s="61" t="s">
        <v>390</v>
      </c>
      <c r="B56" s="174" t="s">
        <v>391</v>
      </c>
      <c r="C56" s="101">
        <v>4400</v>
      </c>
      <c r="D56" s="103">
        <v>45000</v>
      </c>
      <c r="E56" s="50"/>
    </row>
    <row r="57" spans="1:5" ht="19.5" customHeight="1" x14ac:dyDescent="0.2">
      <c r="A57" s="61" t="s">
        <v>132</v>
      </c>
      <c r="B57" s="174" t="s">
        <v>103</v>
      </c>
      <c r="C57" s="101">
        <v>4397.24</v>
      </c>
      <c r="D57" s="103">
        <v>45007</v>
      </c>
      <c r="E57" s="50"/>
    </row>
    <row r="58" spans="1:5" ht="19.5" customHeight="1" x14ac:dyDescent="0.2">
      <c r="A58" s="61" t="s">
        <v>90</v>
      </c>
      <c r="B58" s="174" t="s">
        <v>392</v>
      </c>
      <c r="C58" s="101">
        <v>4216.12</v>
      </c>
      <c r="D58" s="103">
        <v>45007</v>
      </c>
      <c r="E58" s="50"/>
    </row>
    <row r="59" spans="1:5" ht="19.5" customHeight="1" x14ac:dyDescent="0.2">
      <c r="A59" s="61" t="s">
        <v>393</v>
      </c>
      <c r="B59" s="174" t="s">
        <v>394</v>
      </c>
      <c r="C59" s="101">
        <v>4012.94</v>
      </c>
      <c r="D59" s="103">
        <v>45001</v>
      </c>
      <c r="E59" s="50"/>
    </row>
    <row r="60" spans="1:5" ht="19.5" customHeight="1" x14ac:dyDescent="0.2">
      <c r="A60" s="61" t="s">
        <v>395</v>
      </c>
      <c r="B60" s="174" t="s">
        <v>396</v>
      </c>
      <c r="C60" s="101">
        <v>3925.4</v>
      </c>
      <c r="D60" s="103">
        <v>44986</v>
      </c>
      <c r="E60" s="50"/>
    </row>
    <row r="61" spans="1:5" ht="19.5" customHeight="1" x14ac:dyDescent="0.2">
      <c r="A61" s="61" t="s">
        <v>83</v>
      </c>
      <c r="B61" s="174" t="s">
        <v>81</v>
      </c>
      <c r="C61" s="101">
        <v>3703.71</v>
      </c>
      <c r="D61" s="103">
        <v>44988</v>
      </c>
      <c r="E61" s="50"/>
    </row>
    <row r="62" spans="1:5" ht="19.5" customHeight="1" x14ac:dyDescent="0.2">
      <c r="A62" s="61" t="s">
        <v>91</v>
      </c>
      <c r="B62" s="174" t="s">
        <v>397</v>
      </c>
      <c r="C62" s="101">
        <v>3680.5</v>
      </c>
      <c r="D62" s="103">
        <v>45001</v>
      </c>
      <c r="E62" s="50"/>
    </row>
    <row r="63" spans="1:5" ht="19.5" customHeight="1" x14ac:dyDescent="0.2">
      <c r="A63" s="61" t="s">
        <v>398</v>
      </c>
      <c r="B63" s="174" t="s">
        <v>399</v>
      </c>
      <c r="C63" s="101">
        <v>3673</v>
      </c>
      <c r="D63" s="103">
        <v>45013</v>
      </c>
      <c r="E63" s="50"/>
    </row>
    <row r="64" spans="1:5" ht="19.5" customHeight="1" x14ac:dyDescent="0.2">
      <c r="A64" s="61" t="s">
        <v>400</v>
      </c>
      <c r="B64" s="174" t="s">
        <v>86</v>
      </c>
      <c r="C64" s="101">
        <v>3524.34</v>
      </c>
      <c r="D64" s="103">
        <v>45008</v>
      </c>
      <c r="E64" s="50"/>
    </row>
    <row r="65" spans="1:5" ht="19.5" customHeight="1" x14ac:dyDescent="0.2">
      <c r="A65" s="61" t="s">
        <v>112</v>
      </c>
      <c r="B65" s="174" t="s">
        <v>98</v>
      </c>
      <c r="C65" s="101">
        <v>3368.89</v>
      </c>
      <c r="D65" s="103">
        <v>44988</v>
      </c>
      <c r="E65" s="50"/>
    </row>
    <row r="66" spans="1:5" ht="19.5" customHeight="1" x14ac:dyDescent="0.2">
      <c r="A66" s="61" t="s">
        <v>296</v>
      </c>
      <c r="B66" s="174" t="s">
        <v>401</v>
      </c>
      <c r="C66" s="101">
        <v>3121.41</v>
      </c>
      <c r="D66" s="103">
        <v>45015</v>
      </c>
      <c r="E66" s="50"/>
    </row>
    <row r="67" spans="1:5" ht="19.5" customHeight="1" x14ac:dyDescent="0.2">
      <c r="A67" s="61" t="s">
        <v>187</v>
      </c>
      <c r="B67" s="174" t="s">
        <v>188</v>
      </c>
      <c r="C67" s="101">
        <v>3110.91</v>
      </c>
      <c r="D67" s="103">
        <v>44999</v>
      </c>
      <c r="E67" s="50"/>
    </row>
    <row r="68" spans="1:5" ht="19.5" customHeight="1" x14ac:dyDescent="0.2">
      <c r="A68" s="61" t="s">
        <v>402</v>
      </c>
      <c r="B68" s="174" t="s">
        <v>403</v>
      </c>
      <c r="C68" s="101">
        <v>2905.89</v>
      </c>
      <c r="D68" s="103">
        <v>45000</v>
      </c>
      <c r="E68" s="50"/>
    </row>
    <row r="69" spans="1:5" ht="19.5" customHeight="1" x14ac:dyDescent="0.2">
      <c r="A69" s="61" t="s">
        <v>404</v>
      </c>
      <c r="B69" s="174" t="s">
        <v>137</v>
      </c>
      <c r="C69" s="101">
        <v>2876.42</v>
      </c>
      <c r="D69" s="103">
        <v>44999</v>
      </c>
      <c r="E69" s="50"/>
    </row>
    <row r="70" spans="1:5" ht="19.5" customHeight="1" x14ac:dyDescent="0.2">
      <c r="A70" s="61" t="s">
        <v>219</v>
      </c>
      <c r="B70" s="174" t="s">
        <v>672</v>
      </c>
      <c r="C70" s="101">
        <v>2827.92</v>
      </c>
      <c r="D70" s="103">
        <v>45013</v>
      </c>
      <c r="E70" s="50"/>
    </row>
    <row r="71" spans="1:5" ht="19.5" customHeight="1" x14ac:dyDescent="0.2">
      <c r="A71" s="61" t="s">
        <v>254</v>
      </c>
      <c r="B71" s="174" t="s">
        <v>316</v>
      </c>
      <c r="C71" s="101">
        <v>2734.17</v>
      </c>
      <c r="D71" s="103">
        <v>44987</v>
      </c>
      <c r="E71" s="50"/>
    </row>
    <row r="72" spans="1:5" ht="19.5" customHeight="1" x14ac:dyDescent="0.2">
      <c r="A72" s="61" t="s">
        <v>132</v>
      </c>
      <c r="B72" s="174" t="s">
        <v>103</v>
      </c>
      <c r="C72" s="101">
        <v>2732.58</v>
      </c>
      <c r="D72" s="103">
        <v>45013</v>
      </c>
      <c r="E72" s="50"/>
    </row>
    <row r="73" spans="1:5" ht="19.5" customHeight="1" x14ac:dyDescent="0.2">
      <c r="A73" s="61" t="s">
        <v>192</v>
      </c>
      <c r="B73" s="174" t="s">
        <v>340</v>
      </c>
      <c r="C73" s="101">
        <v>2712.37</v>
      </c>
      <c r="D73" s="103">
        <v>45007</v>
      </c>
      <c r="E73" s="50"/>
    </row>
    <row r="74" spans="1:5" ht="19.5" customHeight="1" x14ac:dyDescent="0.2">
      <c r="A74" s="61" t="s">
        <v>141</v>
      </c>
      <c r="B74" s="174" t="s">
        <v>87</v>
      </c>
      <c r="C74" s="101">
        <v>2642.14</v>
      </c>
      <c r="D74" s="103">
        <v>45000</v>
      </c>
      <c r="E74" s="50"/>
    </row>
    <row r="75" spans="1:5" ht="19.5" customHeight="1" x14ac:dyDescent="0.2">
      <c r="A75" s="61" t="s">
        <v>405</v>
      </c>
      <c r="B75" s="174" t="s">
        <v>381</v>
      </c>
      <c r="C75" s="101">
        <v>2500</v>
      </c>
      <c r="D75" s="103">
        <v>45013</v>
      </c>
      <c r="E75" s="50"/>
    </row>
    <row r="76" spans="1:5" ht="19.5" customHeight="1" x14ac:dyDescent="0.2">
      <c r="A76" s="61" t="s">
        <v>94</v>
      </c>
      <c r="B76" s="174" t="s">
        <v>95</v>
      </c>
      <c r="C76" s="101">
        <v>2484.7399999999998</v>
      </c>
      <c r="D76" s="103">
        <v>44987</v>
      </c>
      <c r="E76" s="50"/>
    </row>
    <row r="77" spans="1:5" ht="19.5" customHeight="1" x14ac:dyDescent="0.2">
      <c r="A77" s="61" t="s">
        <v>351</v>
      </c>
      <c r="B77" s="174" t="s">
        <v>143</v>
      </c>
      <c r="C77" s="101">
        <v>2447.66</v>
      </c>
      <c r="D77" s="103">
        <v>45001</v>
      </c>
      <c r="E77" s="50"/>
    </row>
    <row r="78" spans="1:5" ht="19.5" customHeight="1" x14ac:dyDescent="0.2">
      <c r="A78" s="61" t="s">
        <v>406</v>
      </c>
      <c r="B78" s="174" t="s">
        <v>96</v>
      </c>
      <c r="C78" s="101">
        <v>2443.4499999999998</v>
      </c>
      <c r="D78" s="103">
        <v>45000</v>
      </c>
      <c r="E78" s="50"/>
    </row>
    <row r="79" spans="1:5" ht="19.5" customHeight="1" x14ac:dyDescent="0.2">
      <c r="A79" s="61" t="s">
        <v>199</v>
      </c>
      <c r="B79" s="174" t="s">
        <v>407</v>
      </c>
      <c r="C79" s="101">
        <v>2360.62</v>
      </c>
      <c r="D79" s="103">
        <v>45000</v>
      </c>
      <c r="E79" s="50"/>
    </row>
    <row r="80" spans="1:5" ht="19.5" customHeight="1" x14ac:dyDescent="0.2">
      <c r="A80" s="61" t="s">
        <v>408</v>
      </c>
      <c r="B80" s="174" t="s">
        <v>409</v>
      </c>
      <c r="C80" s="101">
        <v>2303.14</v>
      </c>
      <c r="D80" s="103">
        <v>44986</v>
      </c>
      <c r="E80" s="50"/>
    </row>
    <row r="81" spans="1:5" ht="19.5" customHeight="1" x14ac:dyDescent="0.2">
      <c r="A81" s="61" t="s">
        <v>404</v>
      </c>
      <c r="B81" s="174" t="s">
        <v>140</v>
      </c>
      <c r="C81" s="101">
        <v>2212.52</v>
      </c>
      <c r="D81" s="103">
        <v>45013</v>
      </c>
      <c r="E81" s="50"/>
    </row>
    <row r="82" spans="1:5" ht="19.5" customHeight="1" x14ac:dyDescent="0.2">
      <c r="A82" s="61" t="s">
        <v>410</v>
      </c>
      <c r="B82" s="174" t="s">
        <v>411</v>
      </c>
      <c r="C82" s="101">
        <v>2199.9499999999998</v>
      </c>
      <c r="D82" s="103">
        <v>45000</v>
      </c>
      <c r="E82" s="50"/>
    </row>
    <row r="83" spans="1:5" ht="19.5" customHeight="1" x14ac:dyDescent="0.2">
      <c r="A83" s="61" t="s">
        <v>113</v>
      </c>
      <c r="B83" s="174" t="s">
        <v>383</v>
      </c>
      <c r="C83" s="101">
        <v>2150.38</v>
      </c>
      <c r="D83" s="103">
        <v>44987</v>
      </c>
      <c r="E83" s="50"/>
    </row>
    <row r="84" spans="1:5" ht="19.5" customHeight="1" x14ac:dyDescent="0.2">
      <c r="A84" s="61" t="s">
        <v>412</v>
      </c>
      <c r="B84" s="174" t="s">
        <v>413</v>
      </c>
      <c r="C84" s="101">
        <v>2100</v>
      </c>
      <c r="D84" s="103">
        <v>45015</v>
      </c>
      <c r="E84" s="50"/>
    </row>
    <row r="85" spans="1:5" ht="19.5" customHeight="1" x14ac:dyDescent="0.2">
      <c r="A85" s="61" t="s">
        <v>256</v>
      </c>
      <c r="B85" s="174" t="s">
        <v>414</v>
      </c>
      <c r="C85" s="101">
        <v>2088.1999999999998</v>
      </c>
      <c r="D85" s="103">
        <v>45007</v>
      </c>
      <c r="E85" s="50"/>
    </row>
    <row r="86" spans="1:5" ht="19.5" customHeight="1" x14ac:dyDescent="0.2">
      <c r="A86" s="61" t="s">
        <v>157</v>
      </c>
      <c r="B86" s="174" t="s">
        <v>415</v>
      </c>
      <c r="C86" s="101">
        <v>2080.1</v>
      </c>
      <c r="D86" s="103">
        <v>44991</v>
      </c>
      <c r="E86" s="50"/>
    </row>
    <row r="87" spans="1:5" ht="19.5" customHeight="1" x14ac:dyDescent="0.2">
      <c r="A87" s="61" t="s">
        <v>91</v>
      </c>
      <c r="B87" s="174" t="s">
        <v>397</v>
      </c>
      <c r="C87" s="101">
        <v>2071.7600000000002</v>
      </c>
      <c r="D87" s="103">
        <v>45015</v>
      </c>
      <c r="E87" s="50"/>
    </row>
    <row r="88" spans="1:5" ht="19.5" customHeight="1" x14ac:dyDescent="0.2">
      <c r="A88" s="61" t="s">
        <v>113</v>
      </c>
      <c r="B88" s="174" t="s">
        <v>416</v>
      </c>
      <c r="C88" s="101">
        <v>2000</v>
      </c>
      <c r="D88" s="103">
        <v>45001</v>
      </c>
      <c r="E88" s="50"/>
    </row>
    <row r="89" spans="1:5" ht="19.5" customHeight="1" x14ac:dyDescent="0.2">
      <c r="A89" s="61" t="s">
        <v>142</v>
      </c>
      <c r="B89" s="174" t="s">
        <v>258</v>
      </c>
      <c r="C89" s="101">
        <v>2000</v>
      </c>
      <c r="D89" s="103">
        <v>45001</v>
      </c>
      <c r="E89" s="50"/>
    </row>
    <row r="90" spans="1:5" ht="19.5" customHeight="1" x14ac:dyDescent="0.2">
      <c r="A90" s="61" t="s">
        <v>142</v>
      </c>
      <c r="B90" s="174" t="s">
        <v>417</v>
      </c>
      <c r="C90" s="101">
        <v>2000</v>
      </c>
      <c r="D90" s="103">
        <v>45014</v>
      </c>
      <c r="E90" s="50"/>
    </row>
    <row r="91" spans="1:5" ht="19.5" customHeight="1" x14ac:dyDescent="0.2">
      <c r="A91" s="61" t="s">
        <v>199</v>
      </c>
      <c r="B91" s="174" t="s">
        <v>259</v>
      </c>
      <c r="C91" s="101">
        <v>1972.38</v>
      </c>
      <c r="D91" s="103">
        <v>45014</v>
      </c>
      <c r="E91" s="50"/>
    </row>
    <row r="92" spans="1:5" ht="19.5" customHeight="1" x14ac:dyDescent="0.2">
      <c r="A92" s="61" t="s">
        <v>404</v>
      </c>
      <c r="B92" s="174" t="s">
        <v>140</v>
      </c>
      <c r="C92" s="101">
        <v>1907.24</v>
      </c>
      <c r="D92" s="103">
        <v>44986</v>
      </c>
      <c r="E92" s="50"/>
    </row>
    <row r="93" spans="1:5" ht="19.5" customHeight="1" x14ac:dyDescent="0.2">
      <c r="A93" s="61" t="s">
        <v>418</v>
      </c>
      <c r="B93" s="174" t="s">
        <v>419</v>
      </c>
      <c r="C93" s="101">
        <v>1890</v>
      </c>
      <c r="D93" s="103">
        <v>44986</v>
      </c>
      <c r="E93" s="50"/>
    </row>
    <row r="94" spans="1:5" ht="19.5" customHeight="1" x14ac:dyDescent="0.2">
      <c r="A94" s="61" t="s">
        <v>420</v>
      </c>
      <c r="B94" s="174" t="s">
        <v>421</v>
      </c>
      <c r="C94" s="101">
        <v>1872.5</v>
      </c>
      <c r="D94" s="103">
        <v>45015</v>
      </c>
      <c r="E94" s="50"/>
    </row>
    <row r="95" spans="1:5" ht="19.5" customHeight="1" x14ac:dyDescent="0.2">
      <c r="A95" s="61" t="s">
        <v>422</v>
      </c>
      <c r="B95" s="174" t="s">
        <v>96</v>
      </c>
      <c r="C95" s="101">
        <v>1836.23</v>
      </c>
      <c r="D95" s="103">
        <v>45007</v>
      </c>
      <c r="E95" s="50"/>
    </row>
    <row r="96" spans="1:5" ht="19.5" customHeight="1" x14ac:dyDescent="0.2">
      <c r="A96" s="61" t="s">
        <v>423</v>
      </c>
      <c r="B96" s="174" t="s">
        <v>424</v>
      </c>
      <c r="C96" s="101">
        <v>1827.85</v>
      </c>
      <c r="D96" s="103">
        <v>44999</v>
      </c>
      <c r="E96" s="50"/>
    </row>
    <row r="97" spans="1:5" ht="19.5" customHeight="1" x14ac:dyDescent="0.2">
      <c r="A97" s="61" t="s">
        <v>425</v>
      </c>
      <c r="B97" s="174" t="s">
        <v>426</v>
      </c>
      <c r="C97" s="101">
        <v>1800</v>
      </c>
      <c r="D97" s="103">
        <v>44986</v>
      </c>
      <c r="E97" s="50"/>
    </row>
    <row r="98" spans="1:5" ht="19.5" customHeight="1" x14ac:dyDescent="0.2">
      <c r="A98" s="61" t="s">
        <v>91</v>
      </c>
      <c r="B98" s="174" t="s">
        <v>190</v>
      </c>
      <c r="C98" s="101">
        <v>1800</v>
      </c>
      <c r="D98" s="103">
        <v>45007</v>
      </c>
      <c r="E98" s="50"/>
    </row>
    <row r="99" spans="1:5" ht="19.5" customHeight="1" x14ac:dyDescent="0.2">
      <c r="A99" s="61" t="s">
        <v>427</v>
      </c>
      <c r="B99" s="174" t="s">
        <v>428</v>
      </c>
      <c r="C99" s="101">
        <v>1800</v>
      </c>
      <c r="D99" s="103">
        <v>45008</v>
      </c>
      <c r="E99" s="50"/>
    </row>
    <row r="100" spans="1:5" ht="19.5" customHeight="1" x14ac:dyDescent="0.2">
      <c r="A100" s="61" t="s">
        <v>427</v>
      </c>
      <c r="B100" s="174" t="s">
        <v>429</v>
      </c>
      <c r="C100" s="101">
        <v>1800</v>
      </c>
      <c r="D100" s="103">
        <v>45008</v>
      </c>
      <c r="E100" s="50"/>
    </row>
    <row r="101" spans="1:5" ht="19.5" customHeight="1" x14ac:dyDescent="0.2">
      <c r="A101" s="61" t="s">
        <v>227</v>
      </c>
      <c r="B101" s="174" t="s">
        <v>260</v>
      </c>
      <c r="C101" s="101">
        <v>1792.92</v>
      </c>
      <c r="D101" s="103">
        <v>45014</v>
      </c>
      <c r="E101" s="50"/>
    </row>
    <row r="102" spans="1:5" ht="19.5" customHeight="1" x14ac:dyDescent="0.2">
      <c r="A102" s="61" t="s">
        <v>430</v>
      </c>
      <c r="B102" s="174" t="s">
        <v>93</v>
      </c>
      <c r="C102" s="101">
        <v>1779.54</v>
      </c>
      <c r="D102" s="103">
        <v>45007</v>
      </c>
      <c r="E102" s="50"/>
    </row>
    <row r="103" spans="1:5" ht="19.5" customHeight="1" x14ac:dyDescent="0.2">
      <c r="A103" s="61" t="s">
        <v>265</v>
      </c>
      <c r="B103" s="174" t="s">
        <v>98</v>
      </c>
      <c r="C103" s="101">
        <v>1768.77</v>
      </c>
      <c r="D103" s="103">
        <v>44986</v>
      </c>
      <c r="E103" s="50"/>
    </row>
    <row r="104" spans="1:5" ht="19.5" customHeight="1" x14ac:dyDescent="0.2">
      <c r="A104" s="61" t="s">
        <v>197</v>
      </c>
      <c r="B104" s="174" t="s">
        <v>86</v>
      </c>
      <c r="C104" s="101">
        <v>1719.36</v>
      </c>
      <c r="D104" s="103">
        <v>45014</v>
      </c>
      <c r="E104" s="50"/>
    </row>
    <row r="105" spans="1:5" ht="19.5" customHeight="1" x14ac:dyDescent="0.2">
      <c r="A105" s="61" t="s">
        <v>133</v>
      </c>
      <c r="B105" s="174" t="s">
        <v>99</v>
      </c>
      <c r="C105" s="101">
        <v>1714.1</v>
      </c>
      <c r="D105" s="103">
        <v>45013</v>
      </c>
      <c r="E105" s="50"/>
    </row>
    <row r="106" spans="1:5" ht="19.5" customHeight="1" x14ac:dyDescent="0.2">
      <c r="A106" s="61" t="s">
        <v>83</v>
      </c>
      <c r="B106" s="174" t="s">
        <v>81</v>
      </c>
      <c r="C106" s="101">
        <v>1690.87</v>
      </c>
      <c r="D106" s="103">
        <v>44987</v>
      </c>
      <c r="E106" s="50"/>
    </row>
    <row r="107" spans="1:5" ht="19.5" customHeight="1" x14ac:dyDescent="0.2">
      <c r="A107" s="61" t="s">
        <v>133</v>
      </c>
      <c r="B107" s="174" t="s">
        <v>99</v>
      </c>
      <c r="C107" s="101">
        <v>1681.4</v>
      </c>
      <c r="D107" s="103">
        <v>45000</v>
      </c>
      <c r="E107" s="50"/>
    </row>
    <row r="108" spans="1:5" ht="19.5" customHeight="1" x14ac:dyDescent="0.2">
      <c r="A108" s="61" t="s">
        <v>133</v>
      </c>
      <c r="B108" s="174" t="s">
        <v>99</v>
      </c>
      <c r="C108" s="101">
        <v>1643.41</v>
      </c>
      <c r="D108" s="103">
        <v>44986</v>
      </c>
      <c r="E108" s="50"/>
    </row>
    <row r="109" spans="1:5" ht="19.5" customHeight="1" x14ac:dyDescent="0.2">
      <c r="A109" s="61" t="s">
        <v>111</v>
      </c>
      <c r="B109" s="174" t="s">
        <v>431</v>
      </c>
      <c r="C109" s="101">
        <v>1641.66</v>
      </c>
      <c r="D109" s="103">
        <v>44986</v>
      </c>
      <c r="E109" s="50"/>
    </row>
    <row r="110" spans="1:5" ht="19.5" customHeight="1" x14ac:dyDescent="0.2">
      <c r="A110" s="61" t="s">
        <v>432</v>
      </c>
      <c r="B110" s="174" t="s">
        <v>86</v>
      </c>
      <c r="C110" s="101">
        <v>1638</v>
      </c>
      <c r="D110" s="103">
        <v>45000</v>
      </c>
      <c r="E110" s="50"/>
    </row>
    <row r="111" spans="1:5" ht="19.5" customHeight="1" x14ac:dyDescent="0.2">
      <c r="A111" s="61" t="s">
        <v>134</v>
      </c>
      <c r="B111" s="174" t="s">
        <v>198</v>
      </c>
      <c r="C111" s="101">
        <v>1612.66</v>
      </c>
      <c r="D111" s="103">
        <v>44999</v>
      </c>
      <c r="E111" s="50"/>
    </row>
    <row r="112" spans="1:5" ht="19.5" customHeight="1" x14ac:dyDescent="0.2">
      <c r="A112" s="61" t="s">
        <v>145</v>
      </c>
      <c r="B112" s="174" t="s">
        <v>433</v>
      </c>
      <c r="C112" s="101">
        <v>1600</v>
      </c>
      <c r="D112" s="103">
        <v>45013</v>
      </c>
      <c r="E112" s="50"/>
    </row>
    <row r="113" spans="1:5" ht="19.5" customHeight="1" x14ac:dyDescent="0.2">
      <c r="A113" s="61" t="s">
        <v>121</v>
      </c>
      <c r="B113" s="174" t="s">
        <v>198</v>
      </c>
      <c r="C113" s="101">
        <v>1558.23</v>
      </c>
      <c r="D113" s="103">
        <v>44988</v>
      </c>
      <c r="E113" s="50"/>
    </row>
    <row r="114" spans="1:5" ht="19.5" customHeight="1" x14ac:dyDescent="0.2">
      <c r="A114" s="61" t="s">
        <v>434</v>
      </c>
      <c r="B114" s="174" t="s">
        <v>435</v>
      </c>
      <c r="C114" s="101">
        <v>1530</v>
      </c>
      <c r="D114" s="103">
        <v>45014</v>
      </c>
      <c r="E114" s="50"/>
    </row>
    <row r="115" spans="1:5" ht="19.5" customHeight="1" x14ac:dyDescent="0.2">
      <c r="A115" s="61" t="s">
        <v>195</v>
      </c>
      <c r="B115" s="174" t="s">
        <v>86</v>
      </c>
      <c r="C115" s="101">
        <v>1520</v>
      </c>
      <c r="D115" s="103">
        <v>44987</v>
      </c>
      <c r="E115" s="50"/>
    </row>
    <row r="116" spans="1:5" ht="19.5" customHeight="1" x14ac:dyDescent="0.2">
      <c r="A116" s="61" t="s">
        <v>436</v>
      </c>
      <c r="B116" s="174" t="s">
        <v>253</v>
      </c>
      <c r="C116" s="101">
        <v>1511.07</v>
      </c>
      <c r="D116" s="103">
        <v>45015</v>
      </c>
      <c r="E116" s="50"/>
    </row>
    <row r="117" spans="1:5" ht="19.5" customHeight="1" x14ac:dyDescent="0.2">
      <c r="A117" s="61" t="s">
        <v>437</v>
      </c>
      <c r="B117" s="174" t="s">
        <v>196</v>
      </c>
      <c r="C117" s="101">
        <v>1500</v>
      </c>
      <c r="D117" s="103">
        <v>45000</v>
      </c>
      <c r="E117" s="50"/>
    </row>
    <row r="118" spans="1:5" ht="19.5" customHeight="1" x14ac:dyDescent="0.2">
      <c r="A118" s="61" t="s">
        <v>82</v>
      </c>
      <c r="B118" s="174" t="s">
        <v>438</v>
      </c>
      <c r="C118" s="101">
        <v>1459.44</v>
      </c>
      <c r="D118" s="103">
        <v>44987</v>
      </c>
      <c r="E118" s="50"/>
    </row>
    <row r="119" spans="1:5" ht="19.5" customHeight="1" x14ac:dyDescent="0.2">
      <c r="A119" s="61" t="s">
        <v>232</v>
      </c>
      <c r="B119" s="174" t="s">
        <v>233</v>
      </c>
      <c r="C119" s="101">
        <v>1455</v>
      </c>
      <c r="D119" s="103">
        <v>45013</v>
      </c>
      <c r="E119" s="50"/>
    </row>
    <row r="120" spans="1:5" ht="19.5" customHeight="1" x14ac:dyDescent="0.2">
      <c r="A120" s="61" t="s">
        <v>216</v>
      </c>
      <c r="B120" s="174" t="s">
        <v>439</v>
      </c>
      <c r="C120" s="101">
        <v>1450</v>
      </c>
      <c r="D120" s="103">
        <v>45007</v>
      </c>
      <c r="E120" s="50"/>
    </row>
    <row r="121" spans="1:5" ht="19.5" customHeight="1" x14ac:dyDescent="0.2">
      <c r="A121" s="61" t="s">
        <v>440</v>
      </c>
      <c r="B121" s="174" t="s">
        <v>288</v>
      </c>
      <c r="C121" s="101">
        <v>1440</v>
      </c>
      <c r="D121" s="103">
        <v>44988</v>
      </c>
      <c r="E121" s="50"/>
    </row>
    <row r="122" spans="1:5" ht="19.5" customHeight="1" x14ac:dyDescent="0.2">
      <c r="A122" s="61" t="s">
        <v>441</v>
      </c>
      <c r="B122" s="174" t="s">
        <v>203</v>
      </c>
      <c r="C122" s="101">
        <v>1440</v>
      </c>
      <c r="D122" s="103">
        <v>44999</v>
      </c>
      <c r="E122" s="50"/>
    </row>
    <row r="123" spans="1:5" ht="19.5" customHeight="1" x14ac:dyDescent="0.2">
      <c r="A123" s="61" t="s">
        <v>442</v>
      </c>
      <c r="B123" s="174" t="s">
        <v>146</v>
      </c>
      <c r="C123" s="101">
        <v>1426.8</v>
      </c>
      <c r="D123" s="103">
        <v>44999</v>
      </c>
      <c r="E123" s="50"/>
    </row>
    <row r="124" spans="1:5" ht="19.5" customHeight="1" x14ac:dyDescent="0.2">
      <c r="A124" s="61" t="s">
        <v>443</v>
      </c>
      <c r="B124" s="174" t="s">
        <v>146</v>
      </c>
      <c r="C124" s="101">
        <v>1396.73</v>
      </c>
      <c r="D124" s="103">
        <v>45013</v>
      </c>
      <c r="E124" s="50"/>
    </row>
    <row r="125" spans="1:5" ht="19.5" customHeight="1" x14ac:dyDescent="0.2">
      <c r="A125" s="61" t="s">
        <v>278</v>
      </c>
      <c r="B125" s="174" t="s">
        <v>96</v>
      </c>
      <c r="C125" s="101">
        <v>1383.05</v>
      </c>
      <c r="D125" s="103">
        <v>45013</v>
      </c>
      <c r="E125" s="50"/>
    </row>
    <row r="126" spans="1:5" ht="19.5" customHeight="1" x14ac:dyDescent="0.2">
      <c r="A126" s="61" t="s">
        <v>119</v>
      </c>
      <c r="B126" s="174" t="s">
        <v>98</v>
      </c>
      <c r="C126" s="101">
        <v>1379.66</v>
      </c>
      <c r="D126" s="103">
        <v>45007</v>
      </c>
      <c r="E126" s="50"/>
    </row>
    <row r="127" spans="1:5" ht="19.5" customHeight="1" x14ac:dyDescent="0.2">
      <c r="A127" s="61" t="s">
        <v>118</v>
      </c>
      <c r="B127" s="174" t="s">
        <v>129</v>
      </c>
      <c r="C127" s="101">
        <v>1355.22</v>
      </c>
      <c r="D127" s="103">
        <v>45013</v>
      </c>
      <c r="E127" s="50"/>
    </row>
    <row r="128" spans="1:5" ht="19.5" customHeight="1" x14ac:dyDescent="0.2">
      <c r="A128" s="61" t="s">
        <v>204</v>
      </c>
      <c r="B128" s="174" t="s">
        <v>205</v>
      </c>
      <c r="C128" s="101">
        <v>1301</v>
      </c>
      <c r="D128" s="103">
        <v>45014</v>
      </c>
      <c r="E128" s="50"/>
    </row>
    <row r="129" spans="1:5" ht="19.5" customHeight="1" x14ac:dyDescent="0.2">
      <c r="A129" s="61" t="s">
        <v>270</v>
      </c>
      <c r="B129" s="174" t="s">
        <v>444</v>
      </c>
      <c r="C129" s="101">
        <v>1270</v>
      </c>
      <c r="D129" s="103">
        <v>45013</v>
      </c>
      <c r="E129" s="50"/>
    </row>
    <row r="130" spans="1:5" ht="19.5" customHeight="1" x14ac:dyDescent="0.2">
      <c r="A130" s="61" t="s">
        <v>445</v>
      </c>
      <c r="B130" s="174" t="s">
        <v>96</v>
      </c>
      <c r="C130" s="101">
        <v>1246.69</v>
      </c>
      <c r="D130" s="103">
        <v>44987</v>
      </c>
      <c r="E130" s="50"/>
    </row>
    <row r="131" spans="1:5" ht="19.5" customHeight="1" x14ac:dyDescent="0.2">
      <c r="A131" s="61" t="s">
        <v>446</v>
      </c>
      <c r="B131" s="174" t="s">
        <v>447</v>
      </c>
      <c r="C131" s="101">
        <v>1204.05</v>
      </c>
      <c r="D131" s="103">
        <v>45000</v>
      </c>
      <c r="E131" s="50"/>
    </row>
    <row r="132" spans="1:5" ht="19.5" customHeight="1" x14ac:dyDescent="0.2">
      <c r="A132" s="61" t="s">
        <v>91</v>
      </c>
      <c r="B132" s="174" t="s">
        <v>448</v>
      </c>
      <c r="C132" s="101">
        <v>1201.8399999999999</v>
      </c>
      <c r="D132" s="103">
        <v>44986</v>
      </c>
      <c r="E132" s="50"/>
    </row>
    <row r="133" spans="1:5" ht="19.5" customHeight="1" x14ac:dyDescent="0.2">
      <c r="A133" s="61" t="s">
        <v>263</v>
      </c>
      <c r="B133" s="174" t="s">
        <v>449</v>
      </c>
      <c r="C133" s="101">
        <v>1200</v>
      </c>
      <c r="D133" s="103">
        <v>44987</v>
      </c>
      <c r="E133" s="50"/>
    </row>
    <row r="134" spans="1:5" ht="19.5" customHeight="1" x14ac:dyDescent="0.2">
      <c r="A134" s="61" t="s">
        <v>91</v>
      </c>
      <c r="B134" s="174" t="s">
        <v>264</v>
      </c>
      <c r="C134" s="101">
        <v>1186.8399999999999</v>
      </c>
      <c r="D134" s="103">
        <v>45014</v>
      </c>
      <c r="E134" s="50"/>
    </row>
    <row r="135" spans="1:5" ht="19.5" customHeight="1" x14ac:dyDescent="0.2">
      <c r="A135" s="61" t="s">
        <v>450</v>
      </c>
      <c r="B135" s="174" t="s">
        <v>451</v>
      </c>
      <c r="C135" s="101">
        <v>1182.57</v>
      </c>
      <c r="D135" s="103">
        <v>45013</v>
      </c>
      <c r="E135" s="50"/>
    </row>
    <row r="136" spans="1:5" ht="19.5" customHeight="1" x14ac:dyDescent="0.2">
      <c r="A136" s="61" t="s">
        <v>452</v>
      </c>
      <c r="B136" s="174" t="s">
        <v>98</v>
      </c>
      <c r="C136" s="101">
        <v>1178.48</v>
      </c>
      <c r="D136" s="103">
        <v>44986</v>
      </c>
      <c r="E136" s="50"/>
    </row>
    <row r="137" spans="1:5" ht="19.5" customHeight="1" x14ac:dyDescent="0.2">
      <c r="A137" s="61" t="s">
        <v>453</v>
      </c>
      <c r="B137" s="174" t="s">
        <v>454</v>
      </c>
      <c r="C137" s="101">
        <v>1175</v>
      </c>
      <c r="D137" s="103">
        <v>45014</v>
      </c>
      <c r="E137" s="50"/>
    </row>
    <row r="138" spans="1:5" ht="19.5" customHeight="1" x14ac:dyDescent="0.2">
      <c r="A138" s="61" t="s">
        <v>160</v>
      </c>
      <c r="B138" s="174" t="s">
        <v>455</v>
      </c>
      <c r="C138" s="101">
        <v>1168</v>
      </c>
      <c r="D138" s="103">
        <v>44999</v>
      </c>
      <c r="E138" s="50"/>
    </row>
    <row r="139" spans="1:5" ht="19.5" customHeight="1" x14ac:dyDescent="0.2">
      <c r="A139" s="61" t="s">
        <v>89</v>
      </c>
      <c r="B139" s="174" t="s">
        <v>86</v>
      </c>
      <c r="C139" s="101">
        <v>1162.46</v>
      </c>
      <c r="D139" s="103">
        <v>44987</v>
      </c>
      <c r="E139" s="50"/>
    </row>
    <row r="140" spans="1:5" ht="19.5" customHeight="1" x14ac:dyDescent="0.2">
      <c r="A140" s="61" t="s">
        <v>456</v>
      </c>
      <c r="B140" s="174" t="s">
        <v>457</v>
      </c>
      <c r="C140" s="101">
        <v>1160</v>
      </c>
      <c r="D140" s="103">
        <v>45000</v>
      </c>
      <c r="E140" s="50"/>
    </row>
    <row r="141" spans="1:5" ht="19.5" customHeight="1" x14ac:dyDescent="0.2">
      <c r="A141" s="61" t="s">
        <v>101</v>
      </c>
      <c r="B141" s="174" t="s">
        <v>93</v>
      </c>
      <c r="C141" s="101">
        <v>1156.3900000000001</v>
      </c>
      <c r="D141" s="103">
        <v>45014</v>
      </c>
      <c r="E141" s="50"/>
    </row>
    <row r="142" spans="1:5" ht="19.5" customHeight="1" x14ac:dyDescent="0.2">
      <c r="A142" s="61" t="s">
        <v>215</v>
      </c>
      <c r="B142" s="174" t="s">
        <v>86</v>
      </c>
      <c r="C142" s="101">
        <v>1156.2</v>
      </c>
      <c r="D142" s="103">
        <v>44999</v>
      </c>
      <c r="E142" s="50"/>
    </row>
    <row r="143" spans="1:5" ht="19.5" customHeight="1" x14ac:dyDescent="0.2">
      <c r="A143" s="61" t="s">
        <v>458</v>
      </c>
      <c r="B143" s="174" t="s">
        <v>459</v>
      </c>
      <c r="C143" s="101">
        <v>1147.1600000000001</v>
      </c>
      <c r="D143" s="103">
        <v>45014</v>
      </c>
      <c r="E143" s="50"/>
    </row>
    <row r="144" spans="1:5" ht="19.5" customHeight="1" x14ac:dyDescent="0.2">
      <c r="A144" s="61" t="s">
        <v>127</v>
      </c>
      <c r="B144" s="174" t="s">
        <v>460</v>
      </c>
      <c r="C144" s="101">
        <v>1145.1300000000001</v>
      </c>
      <c r="D144" s="103">
        <v>44999</v>
      </c>
      <c r="E144" s="50"/>
    </row>
    <row r="145" spans="1:5" ht="19.5" customHeight="1" x14ac:dyDescent="0.2">
      <c r="A145" s="61" t="s">
        <v>89</v>
      </c>
      <c r="B145" s="174" t="s">
        <v>86</v>
      </c>
      <c r="C145" s="101">
        <v>1107.21</v>
      </c>
      <c r="D145" s="103">
        <v>45000</v>
      </c>
      <c r="E145" s="50"/>
    </row>
    <row r="146" spans="1:5" ht="19.5" customHeight="1" x14ac:dyDescent="0.2">
      <c r="A146" s="61" t="s">
        <v>461</v>
      </c>
      <c r="B146" s="174" t="s">
        <v>381</v>
      </c>
      <c r="C146" s="101">
        <v>1100</v>
      </c>
      <c r="D146" s="103">
        <v>45013</v>
      </c>
      <c r="E146" s="50"/>
    </row>
    <row r="147" spans="1:5" ht="19.5" customHeight="1" x14ac:dyDescent="0.2">
      <c r="A147" s="61" t="s">
        <v>215</v>
      </c>
      <c r="B147" s="174" t="s">
        <v>86</v>
      </c>
      <c r="C147" s="101">
        <v>1066.9000000000001</v>
      </c>
      <c r="D147" s="103">
        <v>45008</v>
      </c>
      <c r="E147" s="50"/>
    </row>
    <row r="148" spans="1:5" ht="19.5" customHeight="1" x14ac:dyDescent="0.2">
      <c r="A148" s="61" t="s">
        <v>462</v>
      </c>
      <c r="B148" s="174" t="s">
        <v>98</v>
      </c>
      <c r="C148" s="101">
        <v>1045.5899999999999</v>
      </c>
      <c r="D148" s="103">
        <v>44999</v>
      </c>
      <c r="E148" s="50"/>
    </row>
    <row r="149" spans="1:5" ht="19.5" customHeight="1" x14ac:dyDescent="0.2">
      <c r="A149" s="61" t="s">
        <v>463</v>
      </c>
      <c r="B149" s="174" t="s">
        <v>120</v>
      </c>
      <c r="C149" s="101">
        <v>1000</v>
      </c>
      <c r="D149" s="103">
        <v>45013</v>
      </c>
      <c r="E149" s="50"/>
    </row>
    <row r="150" spans="1:5" ht="19.5" customHeight="1" x14ac:dyDescent="0.2">
      <c r="A150" s="61" t="s">
        <v>464</v>
      </c>
      <c r="B150" s="174" t="s">
        <v>381</v>
      </c>
      <c r="C150" s="101">
        <v>1000</v>
      </c>
      <c r="D150" s="103">
        <v>45013</v>
      </c>
      <c r="E150" s="50"/>
    </row>
    <row r="151" spans="1:5" ht="19.5" customHeight="1" x14ac:dyDescent="0.2">
      <c r="A151" s="61" t="s">
        <v>465</v>
      </c>
      <c r="B151" s="174" t="s">
        <v>196</v>
      </c>
      <c r="C151" s="101">
        <v>1000</v>
      </c>
      <c r="D151" s="103">
        <v>45013</v>
      </c>
      <c r="E151" s="50"/>
    </row>
    <row r="152" spans="1:5" ht="19.5" customHeight="1" x14ac:dyDescent="0.2">
      <c r="A152" s="61" t="s">
        <v>466</v>
      </c>
      <c r="B152" s="174" t="s">
        <v>467</v>
      </c>
      <c r="C152" s="101">
        <v>995</v>
      </c>
      <c r="D152" s="103">
        <v>45015</v>
      </c>
      <c r="E152" s="50"/>
    </row>
    <row r="153" spans="1:5" ht="19.5" customHeight="1" x14ac:dyDescent="0.2">
      <c r="A153" s="61" t="s">
        <v>101</v>
      </c>
      <c r="B153" s="174" t="s">
        <v>93</v>
      </c>
      <c r="C153" s="101">
        <v>992.92</v>
      </c>
      <c r="D153" s="103">
        <v>45001</v>
      </c>
      <c r="E153" s="50"/>
    </row>
    <row r="154" spans="1:5" ht="19.5" customHeight="1" x14ac:dyDescent="0.2">
      <c r="A154" s="61" t="s">
        <v>97</v>
      </c>
      <c r="B154" s="174" t="s">
        <v>87</v>
      </c>
      <c r="C154" s="101">
        <v>969.89</v>
      </c>
      <c r="D154" s="103">
        <v>45008</v>
      </c>
      <c r="E154" s="50"/>
    </row>
    <row r="155" spans="1:5" ht="19.5" customHeight="1" x14ac:dyDescent="0.2">
      <c r="A155" s="61" t="s">
        <v>468</v>
      </c>
      <c r="B155" s="174" t="s">
        <v>469</v>
      </c>
      <c r="C155" s="101">
        <v>969.64</v>
      </c>
      <c r="D155" s="103">
        <v>44999</v>
      </c>
      <c r="E155" s="50"/>
    </row>
    <row r="156" spans="1:5" ht="19.5" customHeight="1" x14ac:dyDescent="0.2">
      <c r="A156" s="61" t="s">
        <v>470</v>
      </c>
      <c r="B156" s="174" t="s">
        <v>385</v>
      </c>
      <c r="C156" s="101">
        <v>968.07</v>
      </c>
      <c r="D156" s="103">
        <v>45000</v>
      </c>
      <c r="E156" s="50"/>
    </row>
    <row r="157" spans="1:5" ht="19.5" customHeight="1" x14ac:dyDescent="0.2">
      <c r="A157" s="61" t="s">
        <v>91</v>
      </c>
      <c r="B157" s="174" t="s">
        <v>190</v>
      </c>
      <c r="C157" s="101">
        <v>955</v>
      </c>
      <c r="D157" s="103">
        <v>45001</v>
      </c>
      <c r="E157" s="50"/>
    </row>
    <row r="158" spans="1:5" ht="19.5" customHeight="1" x14ac:dyDescent="0.2">
      <c r="A158" s="61" t="s">
        <v>471</v>
      </c>
      <c r="B158" s="174" t="s">
        <v>472</v>
      </c>
      <c r="C158" s="101">
        <v>950</v>
      </c>
      <c r="D158" s="103">
        <v>45013</v>
      </c>
      <c r="E158" s="50"/>
    </row>
    <row r="159" spans="1:5" ht="19.5" customHeight="1" x14ac:dyDescent="0.2">
      <c r="A159" s="61" t="s">
        <v>291</v>
      </c>
      <c r="B159" s="174" t="s">
        <v>98</v>
      </c>
      <c r="C159" s="101">
        <v>949.7</v>
      </c>
      <c r="D159" s="103">
        <v>44986</v>
      </c>
      <c r="E159" s="50"/>
    </row>
    <row r="160" spans="1:5" ht="19.5" customHeight="1" x14ac:dyDescent="0.2">
      <c r="A160" s="61" t="s">
        <v>473</v>
      </c>
      <c r="B160" s="174" t="s">
        <v>358</v>
      </c>
      <c r="C160" s="101">
        <v>919.78</v>
      </c>
      <c r="D160" s="103">
        <v>44988</v>
      </c>
      <c r="E160" s="50"/>
    </row>
    <row r="161" spans="1:5" ht="19.5" customHeight="1" x14ac:dyDescent="0.2">
      <c r="A161" s="61" t="s">
        <v>474</v>
      </c>
      <c r="B161" s="174" t="s">
        <v>475</v>
      </c>
      <c r="C161" s="101">
        <v>900</v>
      </c>
      <c r="D161" s="103">
        <v>44986</v>
      </c>
      <c r="E161" s="50"/>
    </row>
    <row r="162" spans="1:5" ht="19.5" customHeight="1" x14ac:dyDescent="0.2">
      <c r="A162" s="61" t="s">
        <v>476</v>
      </c>
      <c r="B162" s="174" t="s">
        <v>276</v>
      </c>
      <c r="C162" s="101">
        <v>900</v>
      </c>
      <c r="D162" s="103">
        <v>44987</v>
      </c>
      <c r="E162" s="50"/>
    </row>
    <row r="163" spans="1:5" ht="19.5" customHeight="1" x14ac:dyDescent="0.2">
      <c r="A163" s="61" t="s">
        <v>477</v>
      </c>
      <c r="B163" s="174" t="s">
        <v>138</v>
      </c>
      <c r="C163" s="101">
        <v>876.32</v>
      </c>
      <c r="D163" s="103">
        <v>45008</v>
      </c>
      <c r="E163" s="50"/>
    </row>
    <row r="164" spans="1:5" ht="19.5" customHeight="1" x14ac:dyDescent="0.2">
      <c r="A164" s="61" t="s">
        <v>111</v>
      </c>
      <c r="B164" s="174" t="s">
        <v>478</v>
      </c>
      <c r="C164" s="101">
        <v>869.77</v>
      </c>
      <c r="D164" s="103">
        <v>44999</v>
      </c>
      <c r="E164" s="50"/>
    </row>
    <row r="165" spans="1:5" ht="19.5" customHeight="1" x14ac:dyDescent="0.2">
      <c r="A165" s="61" t="s">
        <v>100</v>
      </c>
      <c r="B165" s="174" t="s">
        <v>95</v>
      </c>
      <c r="C165" s="101">
        <v>835.38</v>
      </c>
      <c r="D165" s="103">
        <v>45001</v>
      </c>
      <c r="E165" s="50"/>
    </row>
    <row r="166" spans="1:5" ht="19.5" customHeight="1" x14ac:dyDescent="0.2">
      <c r="A166" s="61" t="s">
        <v>440</v>
      </c>
      <c r="B166" s="174" t="s">
        <v>288</v>
      </c>
      <c r="C166" s="101">
        <v>807.35</v>
      </c>
      <c r="D166" s="103">
        <v>45014</v>
      </c>
      <c r="E166" s="50"/>
    </row>
    <row r="167" spans="1:5" ht="19.5" customHeight="1" x14ac:dyDescent="0.2">
      <c r="A167" s="61" t="s">
        <v>479</v>
      </c>
      <c r="B167" s="174" t="s">
        <v>162</v>
      </c>
      <c r="C167" s="101">
        <v>800</v>
      </c>
      <c r="D167" s="103">
        <v>44998</v>
      </c>
      <c r="E167" s="50"/>
    </row>
    <row r="168" spans="1:5" ht="19.5" customHeight="1" x14ac:dyDescent="0.2">
      <c r="A168" s="61" t="s">
        <v>480</v>
      </c>
      <c r="B168" s="174" t="s">
        <v>481</v>
      </c>
      <c r="C168" s="101">
        <v>790.5</v>
      </c>
      <c r="D168" s="103">
        <v>45013</v>
      </c>
      <c r="E168" s="50"/>
    </row>
    <row r="169" spans="1:5" ht="19.5" customHeight="1" x14ac:dyDescent="0.2">
      <c r="A169" s="61" t="s">
        <v>422</v>
      </c>
      <c r="B169" s="174" t="s">
        <v>99</v>
      </c>
      <c r="C169" s="101">
        <v>789.75</v>
      </c>
      <c r="D169" s="103">
        <v>45013</v>
      </c>
      <c r="E169" s="50"/>
    </row>
    <row r="170" spans="1:5" ht="19.5" customHeight="1" x14ac:dyDescent="0.2">
      <c r="A170" s="61" t="s">
        <v>482</v>
      </c>
      <c r="B170" s="174" t="s">
        <v>96</v>
      </c>
      <c r="C170" s="101">
        <v>781.6</v>
      </c>
      <c r="D170" s="103">
        <v>45008</v>
      </c>
      <c r="E170" s="50"/>
    </row>
    <row r="171" spans="1:5" ht="19.5" customHeight="1" x14ac:dyDescent="0.2">
      <c r="A171" s="61" t="s">
        <v>483</v>
      </c>
      <c r="B171" s="174" t="s">
        <v>137</v>
      </c>
      <c r="C171" s="101">
        <v>767.83</v>
      </c>
      <c r="D171" s="103">
        <v>45007</v>
      </c>
      <c r="E171" s="50"/>
    </row>
    <row r="172" spans="1:5" ht="19.5" customHeight="1" x14ac:dyDescent="0.2">
      <c r="A172" s="61" t="s">
        <v>484</v>
      </c>
      <c r="B172" s="174" t="s">
        <v>485</v>
      </c>
      <c r="C172" s="101">
        <v>750</v>
      </c>
      <c r="D172" s="103">
        <v>45000</v>
      </c>
      <c r="E172" s="50"/>
    </row>
    <row r="173" spans="1:5" ht="19.5" customHeight="1" x14ac:dyDescent="0.2">
      <c r="A173" s="61" t="s">
        <v>255</v>
      </c>
      <c r="B173" s="174" t="s">
        <v>194</v>
      </c>
      <c r="C173" s="101">
        <v>750</v>
      </c>
      <c r="D173" s="103">
        <v>45007</v>
      </c>
      <c r="E173" s="50"/>
    </row>
    <row r="174" spans="1:5" ht="19.5" customHeight="1" x14ac:dyDescent="0.2">
      <c r="A174" s="61" t="s">
        <v>486</v>
      </c>
      <c r="B174" s="174" t="s">
        <v>276</v>
      </c>
      <c r="C174" s="101">
        <v>745</v>
      </c>
      <c r="D174" s="103">
        <v>45015</v>
      </c>
      <c r="E174" s="50"/>
    </row>
    <row r="175" spans="1:5" ht="19.5" customHeight="1" x14ac:dyDescent="0.2">
      <c r="A175" s="61" t="s">
        <v>111</v>
      </c>
      <c r="B175" s="174" t="s">
        <v>92</v>
      </c>
      <c r="C175" s="101">
        <v>739.32</v>
      </c>
      <c r="D175" s="103">
        <v>45014</v>
      </c>
      <c r="E175" s="50"/>
    </row>
    <row r="176" spans="1:5" ht="19.5" customHeight="1" x14ac:dyDescent="0.2">
      <c r="A176" s="61" t="s">
        <v>487</v>
      </c>
      <c r="B176" s="174" t="s">
        <v>488</v>
      </c>
      <c r="C176" s="101">
        <v>710</v>
      </c>
      <c r="D176" s="103">
        <v>44986</v>
      </c>
      <c r="E176" s="50"/>
    </row>
    <row r="177" spans="1:5" ht="19.5" customHeight="1" x14ac:dyDescent="0.2">
      <c r="A177" s="61" t="s">
        <v>272</v>
      </c>
      <c r="B177" s="174" t="s">
        <v>273</v>
      </c>
      <c r="C177" s="101">
        <v>700</v>
      </c>
      <c r="D177" s="103">
        <v>44987</v>
      </c>
      <c r="E177" s="50"/>
    </row>
    <row r="178" spans="1:5" ht="19.5" customHeight="1" x14ac:dyDescent="0.2">
      <c r="A178" s="61" t="s">
        <v>489</v>
      </c>
      <c r="B178" s="174" t="s">
        <v>162</v>
      </c>
      <c r="C178" s="101">
        <v>700</v>
      </c>
      <c r="D178" s="103">
        <v>44998</v>
      </c>
      <c r="E178" s="50"/>
    </row>
    <row r="179" spans="1:5" ht="19.5" customHeight="1" x14ac:dyDescent="0.2">
      <c r="A179" s="61" t="s">
        <v>486</v>
      </c>
      <c r="B179" s="174" t="s">
        <v>276</v>
      </c>
      <c r="C179" s="101">
        <v>675</v>
      </c>
      <c r="D179" s="103">
        <v>44987</v>
      </c>
      <c r="E179" s="50"/>
    </row>
    <row r="180" spans="1:5" ht="19.5" customHeight="1" x14ac:dyDescent="0.2">
      <c r="A180" s="61" t="s">
        <v>490</v>
      </c>
      <c r="B180" s="174" t="s">
        <v>491</v>
      </c>
      <c r="C180" s="101">
        <v>665</v>
      </c>
      <c r="D180" s="103">
        <v>45000</v>
      </c>
      <c r="E180" s="50"/>
    </row>
    <row r="181" spans="1:5" ht="19.5" customHeight="1" x14ac:dyDescent="0.2">
      <c r="A181" s="61" t="s">
        <v>492</v>
      </c>
      <c r="B181" s="174" t="s">
        <v>86</v>
      </c>
      <c r="C181" s="101">
        <v>650</v>
      </c>
      <c r="D181" s="103">
        <v>45014</v>
      </c>
      <c r="E181" s="50"/>
    </row>
    <row r="182" spans="1:5" ht="19.5" customHeight="1" x14ac:dyDescent="0.2">
      <c r="A182" s="61" t="s">
        <v>218</v>
      </c>
      <c r="B182" s="174" t="s">
        <v>103</v>
      </c>
      <c r="C182" s="101">
        <v>641.67999999999995</v>
      </c>
      <c r="D182" s="103">
        <v>45007</v>
      </c>
      <c r="E182" s="50"/>
    </row>
    <row r="183" spans="1:5" ht="19.5" customHeight="1" x14ac:dyDescent="0.2">
      <c r="A183" s="61" t="s">
        <v>220</v>
      </c>
      <c r="B183" s="174" t="s">
        <v>194</v>
      </c>
      <c r="C183" s="101">
        <v>633.20000000000005</v>
      </c>
      <c r="D183" s="103">
        <v>45013</v>
      </c>
      <c r="E183" s="50"/>
    </row>
    <row r="184" spans="1:5" ht="19.5" customHeight="1" x14ac:dyDescent="0.2">
      <c r="A184" s="61" t="s">
        <v>493</v>
      </c>
      <c r="B184" s="174" t="s">
        <v>494</v>
      </c>
      <c r="C184" s="101">
        <v>628</v>
      </c>
      <c r="D184" s="103">
        <v>44988</v>
      </c>
      <c r="E184" s="50"/>
    </row>
    <row r="185" spans="1:5" ht="19.5" customHeight="1" x14ac:dyDescent="0.2">
      <c r="A185" s="61" t="s">
        <v>154</v>
      </c>
      <c r="B185" s="174" t="s">
        <v>102</v>
      </c>
      <c r="C185" s="101">
        <v>620.77</v>
      </c>
      <c r="D185" s="103">
        <v>45013</v>
      </c>
      <c r="E185" s="50"/>
    </row>
    <row r="186" spans="1:5" ht="19.5" customHeight="1" x14ac:dyDescent="0.2">
      <c r="A186" s="61" t="s">
        <v>495</v>
      </c>
      <c r="B186" s="174" t="s">
        <v>93</v>
      </c>
      <c r="C186" s="101">
        <v>610.78</v>
      </c>
      <c r="D186" s="103">
        <v>45013</v>
      </c>
      <c r="E186" s="50"/>
    </row>
    <row r="187" spans="1:5" ht="19.5" customHeight="1" x14ac:dyDescent="0.2">
      <c r="A187" s="61" t="s">
        <v>496</v>
      </c>
      <c r="B187" s="174" t="s">
        <v>497</v>
      </c>
      <c r="C187" s="101">
        <v>609.23</v>
      </c>
      <c r="D187" s="103">
        <v>45007</v>
      </c>
      <c r="E187" s="50"/>
    </row>
    <row r="188" spans="1:5" ht="19.5" customHeight="1" x14ac:dyDescent="0.2">
      <c r="A188" s="61" t="s">
        <v>267</v>
      </c>
      <c r="B188" s="174" t="s">
        <v>498</v>
      </c>
      <c r="C188" s="101">
        <v>606.19000000000005</v>
      </c>
      <c r="D188" s="103">
        <v>44987</v>
      </c>
      <c r="E188" s="50"/>
    </row>
    <row r="189" spans="1:5" ht="19.5" customHeight="1" x14ac:dyDescent="0.2">
      <c r="A189" s="61" t="s">
        <v>210</v>
      </c>
      <c r="B189" s="174" t="s">
        <v>280</v>
      </c>
      <c r="C189" s="101">
        <v>602.72</v>
      </c>
      <c r="D189" s="103">
        <v>45008</v>
      </c>
      <c r="E189" s="50"/>
    </row>
    <row r="190" spans="1:5" ht="19.5" customHeight="1" x14ac:dyDescent="0.2">
      <c r="A190" s="61" t="s">
        <v>499</v>
      </c>
      <c r="B190" s="174" t="s">
        <v>138</v>
      </c>
      <c r="C190" s="101">
        <v>594.28</v>
      </c>
      <c r="D190" s="103">
        <v>45008</v>
      </c>
      <c r="E190" s="50"/>
    </row>
    <row r="191" spans="1:5" ht="19.5" customHeight="1" x14ac:dyDescent="0.2">
      <c r="A191" s="61" t="s">
        <v>500</v>
      </c>
      <c r="B191" s="174" t="s">
        <v>501</v>
      </c>
      <c r="C191" s="101">
        <v>570</v>
      </c>
      <c r="D191" s="103">
        <v>45007</v>
      </c>
      <c r="E191" s="50"/>
    </row>
    <row r="192" spans="1:5" ht="19.5" customHeight="1" x14ac:dyDescent="0.2">
      <c r="A192" s="61" t="s">
        <v>197</v>
      </c>
      <c r="B192" s="174" t="s">
        <v>86</v>
      </c>
      <c r="C192" s="101">
        <v>551.64</v>
      </c>
      <c r="D192" s="103">
        <v>45007</v>
      </c>
      <c r="E192" s="50"/>
    </row>
    <row r="193" spans="1:5" ht="19.5" customHeight="1" x14ac:dyDescent="0.2">
      <c r="A193" s="61" t="s">
        <v>279</v>
      </c>
      <c r="B193" s="174" t="s">
        <v>129</v>
      </c>
      <c r="C193" s="101">
        <v>550</v>
      </c>
      <c r="D193" s="103">
        <v>44986</v>
      </c>
      <c r="E193" s="50"/>
    </row>
    <row r="194" spans="1:5" ht="19.5" customHeight="1" x14ac:dyDescent="0.2">
      <c r="A194" s="61" t="s">
        <v>502</v>
      </c>
      <c r="B194" s="174" t="s">
        <v>503</v>
      </c>
      <c r="C194" s="101">
        <v>545</v>
      </c>
      <c r="D194" s="103">
        <v>45007</v>
      </c>
      <c r="E194" s="50"/>
    </row>
    <row r="195" spans="1:5" ht="19.5" customHeight="1" x14ac:dyDescent="0.2">
      <c r="A195" s="61" t="s">
        <v>456</v>
      </c>
      <c r="B195" s="174" t="s">
        <v>86</v>
      </c>
      <c r="C195" s="101">
        <v>530</v>
      </c>
      <c r="D195" s="103">
        <v>45008</v>
      </c>
      <c r="E195" s="50"/>
    </row>
    <row r="196" spans="1:5" ht="19.5" customHeight="1" x14ac:dyDescent="0.2">
      <c r="A196" s="61" t="s">
        <v>111</v>
      </c>
      <c r="B196" s="174" t="s">
        <v>148</v>
      </c>
      <c r="C196" s="101">
        <v>529.79999999999995</v>
      </c>
      <c r="D196" s="103">
        <v>44987</v>
      </c>
      <c r="E196" s="50"/>
    </row>
    <row r="197" spans="1:5" ht="19.5" customHeight="1" x14ac:dyDescent="0.2">
      <c r="A197" s="61" t="s">
        <v>208</v>
      </c>
      <c r="B197" s="174" t="s">
        <v>504</v>
      </c>
      <c r="C197" s="101">
        <v>525</v>
      </c>
      <c r="D197" s="103">
        <v>45007</v>
      </c>
      <c r="E197" s="50"/>
    </row>
    <row r="198" spans="1:5" ht="19.5" customHeight="1" x14ac:dyDescent="0.2">
      <c r="A198" s="61" t="s">
        <v>505</v>
      </c>
      <c r="B198" s="174" t="s">
        <v>506</v>
      </c>
      <c r="C198" s="101">
        <v>512.78</v>
      </c>
      <c r="D198" s="103">
        <v>45013</v>
      </c>
      <c r="E198" s="50"/>
    </row>
    <row r="199" spans="1:5" ht="19.5" customHeight="1" x14ac:dyDescent="0.2">
      <c r="A199" s="61" t="s">
        <v>100</v>
      </c>
      <c r="B199" s="174" t="s">
        <v>212</v>
      </c>
      <c r="C199" s="101">
        <v>511.81</v>
      </c>
      <c r="D199" s="103">
        <v>44986</v>
      </c>
      <c r="E199" s="50"/>
    </row>
    <row r="200" spans="1:5" ht="19.5" customHeight="1" x14ac:dyDescent="0.2">
      <c r="A200" s="61" t="s">
        <v>100</v>
      </c>
      <c r="B200" s="174" t="s">
        <v>212</v>
      </c>
      <c r="C200" s="101">
        <v>511.81</v>
      </c>
      <c r="D200" s="103">
        <v>45013</v>
      </c>
      <c r="E200" s="50"/>
    </row>
    <row r="201" spans="1:5" ht="19.5" customHeight="1" x14ac:dyDescent="0.2">
      <c r="A201" s="61" t="s">
        <v>507</v>
      </c>
      <c r="B201" s="174" t="s">
        <v>86</v>
      </c>
      <c r="C201" s="101">
        <v>502.16</v>
      </c>
      <c r="D201" s="103">
        <v>45007</v>
      </c>
      <c r="E201" s="50"/>
    </row>
    <row r="202" spans="1:5" ht="19.5" customHeight="1" x14ac:dyDescent="0.2">
      <c r="A202" s="61" t="s">
        <v>291</v>
      </c>
      <c r="B202" s="174" t="s">
        <v>102</v>
      </c>
      <c r="C202" s="101">
        <v>501.95</v>
      </c>
      <c r="D202" s="103">
        <v>45013</v>
      </c>
      <c r="E202" s="50"/>
    </row>
    <row r="203" spans="1:5" ht="19.5" customHeight="1" x14ac:dyDescent="0.2">
      <c r="A203" s="61" t="s">
        <v>508</v>
      </c>
      <c r="B203" s="174" t="s">
        <v>509</v>
      </c>
      <c r="C203" s="101">
        <v>500</v>
      </c>
      <c r="D203" s="103">
        <v>45008</v>
      </c>
      <c r="E203" s="50"/>
    </row>
    <row r="204" spans="1:5" ht="19.5" customHeight="1" x14ac:dyDescent="0.2">
      <c r="A204" s="61" t="s">
        <v>510</v>
      </c>
      <c r="B204" s="174" t="s">
        <v>381</v>
      </c>
      <c r="C204" s="101">
        <v>500</v>
      </c>
      <c r="D204" s="103">
        <v>45013</v>
      </c>
      <c r="E204" s="50"/>
    </row>
    <row r="205" spans="1:5" ht="19.5" customHeight="1" x14ac:dyDescent="0.2">
      <c r="A205" s="61" t="s">
        <v>511</v>
      </c>
      <c r="B205" s="174" t="s">
        <v>381</v>
      </c>
      <c r="C205" s="101">
        <v>500</v>
      </c>
      <c r="D205" s="103">
        <v>45013</v>
      </c>
      <c r="E205" s="50"/>
    </row>
    <row r="206" spans="1:5" ht="19.5" customHeight="1" x14ac:dyDescent="0.2">
      <c r="A206" s="61" t="s">
        <v>512</v>
      </c>
      <c r="B206" s="174" t="s">
        <v>196</v>
      </c>
      <c r="C206" s="101">
        <v>500</v>
      </c>
      <c r="D206" s="103">
        <v>45015</v>
      </c>
      <c r="E206" s="50"/>
    </row>
    <row r="207" spans="1:5" ht="19.5" customHeight="1" x14ac:dyDescent="0.2">
      <c r="A207" s="61" t="s">
        <v>213</v>
      </c>
      <c r="B207" s="174" t="s">
        <v>513</v>
      </c>
      <c r="C207" s="101">
        <v>497</v>
      </c>
      <c r="D207" s="103">
        <v>44987</v>
      </c>
      <c r="E207" s="50"/>
    </row>
    <row r="208" spans="1:5" ht="19.5" customHeight="1" x14ac:dyDescent="0.2">
      <c r="A208" s="61" t="s">
        <v>213</v>
      </c>
      <c r="B208" s="174" t="s">
        <v>514</v>
      </c>
      <c r="C208" s="101">
        <v>497</v>
      </c>
      <c r="D208" s="103">
        <v>45000</v>
      </c>
      <c r="E208" s="50"/>
    </row>
    <row r="209" spans="1:4" ht="19.5" customHeight="1" x14ac:dyDescent="0.2">
      <c r="A209" s="61" t="s">
        <v>213</v>
      </c>
      <c r="B209" s="174" t="s">
        <v>515</v>
      </c>
      <c r="C209" s="101">
        <v>497</v>
      </c>
      <c r="D209" s="103">
        <v>45014</v>
      </c>
    </row>
    <row r="210" spans="1:4" ht="19.5" customHeight="1" x14ac:dyDescent="0.2">
      <c r="A210" s="61" t="s">
        <v>516</v>
      </c>
      <c r="B210" s="174" t="s">
        <v>517</v>
      </c>
      <c r="C210" s="101">
        <v>495</v>
      </c>
      <c r="D210" s="103">
        <v>45000</v>
      </c>
    </row>
    <row r="211" spans="1:4" ht="19.5" customHeight="1" x14ac:dyDescent="0.2">
      <c r="A211" s="61" t="s">
        <v>192</v>
      </c>
      <c r="B211" s="174" t="s">
        <v>518</v>
      </c>
      <c r="C211" s="101">
        <v>495</v>
      </c>
      <c r="D211" s="103">
        <v>45007</v>
      </c>
    </row>
    <row r="212" spans="1:4" ht="19.5" customHeight="1" x14ac:dyDescent="0.2">
      <c r="A212" s="61" t="s">
        <v>519</v>
      </c>
      <c r="B212" s="174" t="s">
        <v>520</v>
      </c>
      <c r="C212" s="101">
        <v>492.65</v>
      </c>
      <c r="D212" s="103">
        <v>45015</v>
      </c>
    </row>
    <row r="213" spans="1:4" ht="19.5" customHeight="1" x14ac:dyDescent="0.2">
      <c r="A213" s="61" t="s">
        <v>281</v>
      </c>
      <c r="B213" s="174" t="s">
        <v>162</v>
      </c>
      <c r="C213" s="101">
        <v>490</v>
      </c>
      <c r="D213" s="103">
        <v>44998</v>
      </c>
    </row>
    <row r="214" spans="1:4" ht="19.5" customHeight="1" x14ac:dyDescent="0.2">
      <c r="A214" s="61" t="s">
        <v>521</v>
      </c>
      <c r="B214" s="174" t="s">
        <v>162</v>
      </c>
      <c r="C214" s="101">
        <v>490</v>
      </c>
      <c r="D214" s="103">
        <v>44998</v>
      </c>
    </row>
    <row r="215" spans="1:4" ht="19.5" customHeight="1" x14ac:dyDescent="0.2">
      <c r="A215" s="61" t="s">
        <v>222</v>
      </c>
      <c r="B215" s="174" t="s">
        <v>144</v>
      </c>
      <c r="C215" s="101">
        <v>482.94</v>
      </c>
      <c r="D215" s="103">
        <v>45008</v>
      </c>
    </row>
    <row r="216" spans="1:4" ht="19.5" customHeight="1" x14ac:dyDescent="0.2">
      <c r="A216" s="61" t="s">
        <v>94</v>
      </c>
      <c r="B216" s="174" t="s">
        <v>95</v>
      </c>
      <c r="C216" s="101">
        <v>480.7</v>
      </c>
      <c r="D216" s="103">
        <v>45001</v>
      </c>
    </row>
    <row r="217" spans="1:4" ht="19.5" customHeight="1" x14ac:dyDescent="0.2">
      <c r="A217" s="61" t="s">
        <v>332</v>
      </c>
      <c r="B217" s="174" t="s">
        <v>138</v>
      </c>
      <c r="C217" s="101">
        <v>468.95</v>
      </c>
      <c r="D217" s="103">
        <v>45008</v>
      </c>
    </row>
    <row r="218" spans="1:4" ht="19.5" customHeight="1" x14ac:dyDescent="0.2">
      <c r="A218" s="61" t="s">
        <v>522</v>
      </c>
      <c r="B218" s="174" t="s">
        <v>523</v>
      </c>
      <c r="C218" s="101">
        <v>464.5</v>
      </c>
      <c r="D218" s="103">
        <v>44999</v>
      </c>
    </row>
    <row r="219" spans="1:4" ht="19.5" customHeight="1" x14ac:dyDescent="0.2">
      <c r="A219" s="61" t="s">
        <v>104</v>
      </c>
      <c r="B219" s="174" t="s">
        <v>266</v>
      </c>
      <c r="C219" s="101">
        <v>454.04</v>
      </c>
      <c r="D219" s="103">
        <v>44999</v>
      </c>
    </row>
    <row r="220" spans="1:4" ht="19.5" customHeight="1" x14ac:dyDescent="0.2">
      <c r="A220" s="61" t="s">
        <v>151</v>
      </c>
      <c r="B220" s="174" t="s">
        <v>292</v>
      </c>
      <c r="C220" s="101">
        <v>450.09</v>
      </c>
      <c r="D220" s="103">
        <v>45001</v>
      </c>
    </row>
    <row r="221" spans="1:4" ht="19.5" customHeight="1" x14ac:dyDescent="0.2">
      <c r="A221" s="61" t="s">
        <v>252</v>
      </c>
      <c r="B221" s="174" t="s">
        <v>88</v>
      </c>
      <c r="C221" s="101">
        <v>450</v>
      </c>
      <c r="D221" s="103">
        <v>45000</v>
      </c>
    </row>
    <row r="222" spans="1:4" ht="19.5" customHeight="1" x14ac:dyDescent="0.2">
      <c r="A222" s="61" t="s">
        <v>524</v>
      </c>
      <c r="B222" s="174" t="s">
        <v>525</v>
      </c>
      <c r="C222" s="101">
        <v>450</v>
      </c>
      <c r="D222" s="103">
        <v>45001</v>
      </c>
    </row>
    <row r="223" spans="1:4" ht="19.5" customHeight="1" x14ac:dyDescent="0.2">
      <c r="A223" s="61" t="s">
        <v>215</v>
      </c>
      <c r="B223" s="174" t="s">
        <v>211</v>
      </c>
      <c r="C223" s="101">
        <v>444.3</v>
      </c>
      <c r="D223" s="103">
        <v>45007</v>
      </c>
    </row>
    <row r="224" spans="1:4" ht="19.5" customHeight="1" x14ac:dyDescent="0.2">
      <c r="A224" s="61" t="s">
        <v>97</v>
      </c>
      <c r="B224" s="174" t="s">
        <v>98</v>
      </c>
      <c r="C224" s="101">
        <v>437.88</v>
      </c>
      <c r="D224" s="103">
        <v>45007</v>
      </c>
    </row>
    <row r="225" spans="1:4" ht="19.5" customHeight="1" x14ac:dyDescent="0.2">
      <c r="A225" s="61" t="s">
        <v>287</v>
      </c>
      <c r="B225" s="174" t="s">
        <v>203</v>
      </c>
      <c r="C225" s="101">
        <v>436.24</v>
      </c>
      <c r="D225" s="103">
        <v>45015</v>
      </c>
    </row>
    <row r="226" spans="1:4" ht="19.5" customHeight="1" x14ac:dyDescent="0.2">
      <c r="A226" s="61" t="s">
        <v>526</v>
      </c>
      <c r="B226" s="174" t="s">
        <v>431</v>
      </c>
      <c r="C226" s="101">
        <v>434.05</v>
      </c>
      <c r="D226" s="103">
        <v>44987</v>
      </c>
    </row>
    <row r="227" spans="1:4" ht="19.5" customHeight="1" x14ac:dyDescent="0.2">
      <c r="A227" s="61" t="s">
        <v>234</v>
      </c>
      <c r="B227" s="174" t="s">
        <v>527</v>
      </c>
      <c r="C227" s="101">
        <v>423.4</v>
      </c>
      <c r="D227" s="103">
        <v>45008</v>
      </c>
    </row>
    <row r="228" spans="1:4" ht="19.5" customHeight="1" x14ac:dyDescent="0.2">
      <c r="A228" s="61" t="s">
        <v>528</v>
      </c>
      <c r="B228" s="174" t="s">
        <v>224</v>
      </c>
      <c r="C228" s="101">
        <v>423.26</v>
      </c>
      <c r="D228" s="103">
        <v>45000</v>
      </c>
    </row>
    <row r="229" spans="1:4" ht="19.5" customHeight="1" x14ac:dyDescent="0.2">
      <c r="A229" s="61" t="s">
        <v>277</v>
      </c>
      <c r="B229" s="174" t="s">
        <v>108</v>
      </c>
      <c r="C229" s="101">
        <v>411.09</v>
      </c>
      <c r="D229" s="103">
        <v>45008</v>
      </c>
    </row>
    <row r="230" spans="1:4" ht="19.5" customHeight="1" x14ac:dyDescent="0.2">
      <c r="A230" s="61" t="s">
        <v>153</v>
      </c>
      <c r="B230" s="174" t="s">
        <v>140</v>
      </c>
      <c r="C230" s="101">
        <v>410.64</v>
      </c>
      <c r="D230" s="103">
        <v>44987</v>
      </c>
    </row>
    <row r="231" spans="1:4" ht="19.5" customHeight="1" x14ac:dyDescent="0.2">
      <c r="A231" s="61" t="s">
        <v>529</v>
      </c>
      <c r="B231" s="174" t="s">
        <v>144</v>
      </c>
      <c r="C231" s="101">
        <v>408.77</v>
      </c>
      <c r="D231" s="103">
        <v>45008</v>
      </c>
    </row>
    <row r="232" spans="1:4" ht="19.5" customHeight="1" x14ac:dyDescent="0.2">
      <c r="A232" s="61" t="s">
        <v>530</v>
      </c>
      <c r="B232" s="174" t="s">
        <v>531</v>
      </c>
      <c r="C232" s="101">
        <v>404.22</v>
      </c>
      <c r="D232" s="103">
        <v>44987</v>
      </c>
    </row>
    <row r="233" spans="1:4" ht="19.5" customHeight="1" x14ac:dyDescent="0.2">
      <c r="A233" s="61" t="s">
        <v>282</v>
      </c>
      <c r="B233" s="174" t="s">
        <v>99</v>
      </c>
      <c r="C233" s="101">
        <v>403.15</v>
      </c>
      <c r="D233" s="103">
        <v>45000</v>
      </c>
    </row>
    <row r="234" spans="1:4" ht="19.5" customHeight="1" x14ac:dyDescent="0.2">
      <c r="A234" s="61" t="s">
        <v>532</v>
      </c>
      <c r="B234" s="174" t="s">
        <v>533</v>
      </c>
      <c r="C234" s="101">
        <v>400</v>
      </c>
      <c r="D234" s="103">
        <v>44986</v>
      </c>
    </row>
    <row r="235" spans="1:4" ht="19.5" customHeight="1" x14ac:dyDescent="0.2">
      <c r="A235" s="61" t="s">
        <v>534</v>
      </c>
      <c r="B235" s="174" t="s">
        <v>535</v>
      </c>
      <c r="C235" s="101">
        <v>400</v>
      </c>
      <c r="D235" s="103">
        <v>44987</v>
      </c>
    </row>
    <row r="236" spans="1:4" ht="19.5" customHeight="1" x14ac:dyDescent="0.2">
      <c r="A236" s="61" t="s">
        <v>536</v>
      </c>
      <c r="B236" s="174" t="s">
        <v>162</v>
      </c>
      <c r="C236" s="101">
        <v>400</v>
      </c>
      <c r="D236" s="103">
        <v>44998</v>
      </c>
    </row>
    <row r="237" spans="1:4" ht="19.5" customHeight="1" x14ac:dyDescent="0.2">
      <c r="A237" s="61" t="s">
        <v>537</v>
      </c>
      <c r="B237" s="174" t="s">
        <v>538</v>
      </c>
      <c r="C237" s="101">
        <v>400</v>
      </c>
      <c r="D237" s="103">
        <v>45000</v>
      </c>
    </row>
    <row r="238" spans="1:4" ht="19.5" customHeight="1" x14ac:dyDescent="0.2">
      <c r="A238" s="61" t="s">
        <v>222</v>
      </c>
      <c r="B238" s="174" t="s">
        <v>194</v>
      </c>
      <c r="C238" s="101">
        <v>399.73</v>
      </c>
      <c r="D238" s="103">
        <v>45007</v>
      </c>
    </row>
    <row r="239" spans="1:4" ht="19.5" customHeight="1" x14ac:dyDescent="0.2">
      <c r="A239" s="61" t="s">
        <v>539</v>
      </c>
      <c r="B239" s="174" t="s">
        <v>98</v>
      </c>
      <c r="C239" s="101">
        <v>389.47</v>
      </c>
      <c r="D239" s="103">
        <v>44986</v>
      </c>
    </row>
    <row r="240" spans="1:4" ht="19.5" customHeight="1" x14ac:dyDescent="0.2">
      <c r="A240" s="61" t="s">
        <v>269</v>
      </c>
      <c r="B240" s="174" t="s">
        <v>288</v>
      </c>
      <c r="C240" s="101">
        <v>386.68</v>
      </c>
      <c r="D240" s="103">
        <v>44999</v>
      </c>
    </row>
    <row r="241" spans="1:4" ht="19.5" customHeight="1" x14ac:dyDescent="0.2">
      <c r="A241" s="61" t="s">
        <v>540</v>
      </c>
      <c r="B241" s="174" t="s">
        <v>541</v>
      </c>
      <c r="C241" s="101">
        <v>377.64</v>
      </c>
      <c r="D241" s="103">
        <v>45000</v>
      </c>
    </row>
    <row r="242" spans="1:4" ht="19.5" customHeight="1" x14ac:dyDescent="0.2">
      <c r="A242" s="61" t="s">
        <v>542</v>
      </c>
      <c r="B242" s="174" t="s">
        <v>543</v>
      </c>
      <c r="C242" s="101">
        <v>371.25</v>
      </c>
      <c r="D242" s="103">
        <v>44999</v>
      </c>
    </row>
    <row r="243" spans="1:4" ht="19.5" customHeight="1" x14ac:dyDescent="0.2">
      <c r="A243" s="61" t="s">
        <v>544</v>
      </c>
      <c r="B243" s="174" t="s">
        <v>545</v>
      </c>
      <c r="C243" s="101">
        <v>368.7</v>
      </c>
      <c r="D243" s="103">
        <v>44987</v>
      </c>
    </row>
    <row r="244" spans="1:4" ht="19.5" customHeight="1" x14ac:dyDescent="0.2">
      <c r="A244" s="61" t="s">
        <v>197</v>
      </c>
      <c r="B244" s="174" t="s">
        <v>86</v>
      </c>
      <c r="C244" s="101">
        <v>367.76</v>
      </c>
      <c r="D244" s="103">
        <v>45008</v>
      </c>
    </row>
    <row r="245" spans="1:4" ht="19.5" customHeight="1" x14ac:dyDescent="0.2">
      <c r="A245" s="61" t="s">
        <v>121</v>
      </c>
      <c r="B245" s="174" t="s">
        <v>673</v>
      </c>
      <c r="C245" s="101">
        <v>366.93</v>
      </c>
      <c r="D245" s="103">
        <v>45001</v>
      </c>
    </row>
    <row r="246" spans="1:4" ht="19.5" customHeight="1" x14ac:dyDescent="0.2">
      <c r="A246" s="61" t="s">
        <v>546</v>
      </c>
      <c r="B246" s="174" t="s">
        <v>274</v>
      </c>
      <c r="C246" s="101">
        <v>345.57</v>
      </c>
      <c r="D246" s="103">
        <v>45013</v>
      </c>
    </row>
    <row r="247" spans="1:4" ht="19.5" customHeight="1" x14ac:dyDescent="0.2">
      <c r="A247" s="61" t="s">
        <v>208</v>
      </c>
      <c r="B247" s="174" t="s">
        <v>547</v>
      </c>
      <c r="C247" s="101">
        <v>345</v>
      </c>
      <c r="D247" s="103">
        <v>44999</v>
      </c>
    </row>
    <row r="248" spans="1:4" ht="19.5" customHeight="1" x14ac:dyDescent="0.2">
      <c r="A248" s="61" t="s">
        <v>83</v>
      </c>
      <c r="B248" s="174" t="s">
        <v>548</v>
      </c>
      <c r="C248" s="101">
        <v>344.68</v>
      </c>
      <c r="D248" s="103">
        <v>45007</v>
      </c>
    </row>
    <row r="249" spans="1:4" ht="19.5" customHeight="1" x14ac:dyDescent="0.2">
      <c r="A249" s="61" t="s">
        <v>549</v>
      </c>
      <c r="B249" s="174" t="s">
        <v>550</v>
      </c>
      <c r="C249" s="101">
        <v>342</v>
      </c>
      <c r="D249" s="103">
        <v>45013</v>
      </c>
    </row>
    <row r="250" spans="1:4" ht="19.5" customHeight="1" x14ac:dyDescent="0.2">
      <c r="A250" s="61" t="s">
        <v>269</v>
      </c>
      <c r="B250" s="174" t="s">
        <v>288</v>
      </c>
      <c r="C250" s="101">
        <v>341.49</v>
      </c>
      <c r="D250" s="103">
        <v>45014</v>
      </c>
    </row>
    <row r="251" spans="1:4" ht="19.5" customHeight="1" x14ac:dyDescent="0.2">
      <c r="A251" s="61" t="s">
        <v>551</v>
      </c>
      <c r="B251" s="174" t="s">
        <v>552</v>
      </c>
      <c r="C251" s="101">
        <v>318.13</v>
      </c>
      <c r="D251" s="103">
        <v>44999</v>
      </c>
    </row>
    <row r="252" spans="1:4" ht="19.5" customHeight="1" x14ac:dyDescent="0.2">
      <c r="A252" s="61" t="s">
        <v>270</v>
      </c>
      <c r="B252" s="174" t="s">
        <v>99</v>
      </c>
      <c r="C252" s="101">
        <v>309.95</v>
      </c>
      <c r="D252" s="103">
        <v>45007</v>
      </c>
    </row>
    <row r="253" spans="1:4" ht="19.5" customHeight="1" x14ac:dyDescent="0.2">
      <c r="A253" s="61" t="s">
        <v>156</v>
      </c>
      <c r="B253" s="174" t="s">
        <v>86</v>
      </c>
      <c r="C253" s="101">
        <v>309.29000000000002</v>
      </c>
      <c r="D253" s="103">
        <v>45007</v>
      </c>
    </row>
    <row r="254" spans="1:4" ht="19.5" customHeight="1" x14ac:dyDescent="0.2">
      <c r="A254" s="61" t="s">
        <v>553</v>
      </c>
      <c r="B254" s="174" t="s">
        <v>162</v>
      </c>
      <c r="C254" s="101">
        <v>300</v>
      </c>
      <c r="D254" s="103">
        <v>44998</v>
      </c>
    </row>
    <row r="255" spans="1:4" ht="19.5" customHeight="1" x14ac:dyDescent="0.2">
      <c r="A255" s="61" t="s">
        <v>554</v>
      </c>
      <c r="B255" s="174" t="s">
        <v>200</v>
      </c>
      <c r="C255" s="101">
        <v>300</v>
      </c>
      <c r="D255" s="103">
        <v>45007</v>
      </c>
    </row>
    <row r="256" spans="1:4" ht="19.5" customHeight="1" x14ac:dyDescent="0.2">
      <c r="A256" s="61" t="s">
        <v>555</v>
      </c>
      <c r="B256" s="174" t="s">
        <v>196</v>
      </c>
      <c r="C256" s="101">
        <v>300</v>
      </c>
      <c r="D256" s="103">
        <v>45015</v>
      </c>
    </row>
    <row r="257" spans="1:4" ht="19.5" customHeight="1" x14ac:dyDescent="0.2">
      <c r="A257" s="61" t="s">
        <v>294</v>
      </c>
      <c r="B257" s="174" t="s">
        <v>556</v>
      </c>
      <c r="C257" s="101">
        <v>290.02999999999997</v>
      </c>
      <c r="D257" s="103">
        <v>44987</v>
      </c>
    </row>
    <row r="258" spans="1:4" ht="19.5" customHeight="1" x14ac:dyDescent="0.2">
      <c r="A258" s="61" t="s">
        <v>557</v>
      </c>
      <c r="B258" s="174" t="s">
        <v>271</v>
      </c>
      <c r="C258" s="101">
        <v>290</v>
      </c>
      <c r="D258" s="103">
        <v>45007</v>
      </c>
    </row>
    <row r="259" spans="1:4" ht="19.5" customHeight="1" x14ac:dyDescent="0.2">
      <c r="A259" s="61" t="s">
        <v>558</v>
      </c>
      <c r="B259" s="174" t="s">
        <v>271</v>
      </c>
      <c r="C259" s="101">
        <v>290</v>
      </c>
      <c r="D259" s="103">
        <v>45007</v>
      </c>
    </row>
    <row r="260" spans="1:4" ht="19.5" customHeight="1" x14ac:dyDescent="0.2">
      <c r="A260" s="61" t="s">
        <v>182</v>
      </c>
      <c r="B260" s="174" t="s">
        <v>559</v>
      </c>
      <c r="C260" s="101">
        <v>288.3</v>
      </c>
      <c r="D260" s="103">
        <v>45001</v>
      </c>
    </row>
    <row r="261" spans="1:4" ht="19.5" customHeight="1" x14ac:dyDescent="0.2">
      <c r="A261" s="61" t="s">
        <v>285</v>
      </c>
      <c r="B261" s="174" t="s">
        <v>286</v>
      </c>
      <c r="C261" s="101">
        <v>279.52</v>
      </c>
      <c r="D261" s="103">
        <v>45007</v>
      </c>
    </row>
    <row r="262" spans="1:4" ht="19.5" customHeight="1" x14ac:dyDescent="0.2">
      <c r="A262" s="61" t="s">
        <v>436</v>
      </c>
      <c r="B262" s="174" t="s">
        <v>674</v>
      </c>
      <c r="C262" s="101">
        <v>273.16000000000003</v>
      </c>
      <c r="D262" s="103">
        <v>45008</v>
      </c>
    </row>
    <row r="263" spans="1:4" ht="19.5" customHeight="1" x14ac:dyDescent="0.2">
      <c r="A263" s="61" t="s">
        <v>560</v>
      </c>
      <c r="B263" s="174" t="s">
        <v>162</v>
      </c>
      <c r="C263" s="101">
        <v>270</v>
      </c>
      <c r="D263" s="103">
        <v>44998</v>
      </c>
    </row>
    <row r="264" spans="1:4" ht="19.5" customHeight="1" x14ac:dyDescent="0.2">
      <c r="A264" s="61" t="s">
        <v>561</v>
      </c>
      <c r="B264" s="174" t="s">
        <v>162</v>
      </c>
      <c r="C264" s="101">
        <v>270</v>
      </c>
      <c r="D264" s="103">
        <v>44998</v>
      </c>
    </row>
    <row r="265" spans="1:4" ht="19.5" customHeight="1" x14ac:dyDescent="0.2">
      <c r="A265" s="61" t="s">
        <v>562</v>
      </c>
      <c r="B265" s="174" t="s">
        <v>162</v>
      </c>
      <c r="C265" s="101">
        <v>270</v>
      </c>
      <c r="D265" s="103">
        <v>44998</v>
      </c>
    </row>
    <row r="266" spans="1:4" ht="19.5" customHeight="1" x14ac:dyDescent="0.2">
      <c r="A266" s="61" t="s">
        <v>563</v>
      </c>
      <c r="B266" s="174" t="s">
        <v>162</v>
      </c>
      <c r="C266" s="101">
        <v>270</v>
      </c>
      <c r="D266" s="103">
        <v>44998</v>
      </c>
    </row>
    <row r="267" spans="1:4" ht="19.5" customHeight="1" x14ac:dyDescent="0.2">
      <c r="A267" s="61" t="s">
        <v>564</v>
      </c>
      <c r="B267" s="174" t="s">
        <v>214</v>
      </c>
      <c r="C267" s="101">
        <v>263.10000000000002</v>
      </c>
      <c r="D267" s="103">
        <v>45000</v>
      </c>
    </row>
    <row r="268" spans="1:4" ht="19.5" customHeight="1" x14ac:dyDescent="0.2">
      <c r="A268" s="61" t="s">
        <v>136</v>
      </c>
      <c r="B268" s="174" t="s">
        <v>120</v>
      </c>
      <c r="C268" s="101">
        <v>260.93</v>
      </c>
      <c r="D268" s="103">
        <v>45000</v>
      </c>
    </row>
    <row r="269" spans="1:4" ht="19.5" customHeight="1" x14ac:dyDescent="0.2">
      <c r="A269" s="61" t="s">
        <v>111</v>
      </c>
      <c r="B269" s="174" t="s">
        <v>203</v>
      </c>
      <c r="C269" s="101">
        <v>260.27</v>
      </c>
      <c r="D269" s="103">
        <v>45015</v>
      </c>
    </row>
    <row r="270" spans="1:4" ht="19.5" customHeight="1" x14ac:dyDescent="0.2">
      <c r="A270" s="61" t="s">
        <v>122</v>
      </c>
      <c r="B270" s="174" t="s">
        <v>138</v>
      </c>
      <c r="C270" s="101">
        <v>250</v>
      </c>
      <c r="D270" s="103">
        <v>44986</v>
      </c>
    </row>
    <row r="271" spans="1:4" ht="19.5" customHeight="1" x14ac:dyDescent="0.2">
      <c r="A271" s="61" t="s">
        <v>565</v>
      </c>
      <c r="B271" s="174" t="s">
        <v>566</v>
      </c>
      <c r="C271" s="101">
        <v>250</v>
      </c>
      <c r="D271" s="103">
        <v>44999</v>
      </c>
    </row>
    <row r="272" spans="1:4" ht="19.5" customHeight="1" x14ac:dyDescent="0.2">
      <c r="A272" s="61" t="s">
        <v>183</v>
      </c>
      <c r="B272" s="174" t="s">
        <v>567</v>
      </c>
      <c r="C272" s="101">
        <v>250</v>
      </c>
      <c r="D272" s="103">
        <v>45007</v>
      </c>
    </row>
    <row r="273" spans="1:4" ht="19.5" customHeight="1" x14ac:dyDescent="0.2">
      <c r="A273" s="61" t="s">
        <v>565</v>
      </c>
      <c r="B273" s="174" t="s">
        <v>566</v>
      </c>
      <c r="C273" s="101">
        <v>250</v>
      </c>
      <c r="D273" s="103">
        <v>45007</v>
      </c>
    </row>
    <row r="274" spans="1:4" ht="19.5" customHeight="1" x14ac:dyDescent="0.2">
      <c r="A274" s="61" t="s">
        <v>568</v>
      </c>
      <c r="B274" s="174" t="s">
        <v>569</v>
      </c>
      <c r="C274" s="101">
        <v>250</v>
      </c>
      <c r="D274" s="103">
        <v>45013</v>
      </c>
    </row>
    <row r="275" spans="1:4" ht="19.5" customHeight="1" x14ac:dyDescent="0.2">
      <c r="A275" s="61" t="s">
        <v>122</v>
      </c>
      <c r="B275" s="174" t="s">
        <v>138</v>
      </c>
      <c r="C275" s="101">
        <v>250</v>
      </c>
      <c r="D275" s="103">
        <v>45013</v>
      </c>
    </row>
    <row r="276" spans="1:4" ht="19.5" customHeight="1" x14ac:dyDescent="0.2">
      <c r="A276" s="61" t="s">
        <v>320</v>
      </c>
      <c r="B276" s="174" t="s">
        <v>321</v>
      </c>
      <c r="C276" s="101">
        <v>242.8</v>
      </c>
      <c r="D276" s="103">
        <v>45000</v>
      </c>
    </row>
    <row r="277" spans="1:4" ht="19.5" customHeight="1" x14ac:dyDescent="0.2">
      <c r="A277" s="61" t="s">
        <v>570</v>
      </c>
      <c r="B277" s="174" t="s">
        <v>571</v>
      </c>
      <c r="C277" s="101">
        <v>242.35</v>
      </c>
      <c r="D277" s="103">
        <v>45000</v>
      </c>
    </row>
    <row r="278" spans="1:4" ht="19.5" customHeight="1" x14ac:dyDescent="0.2">
      <c r="A278" s="61" t="s">
        <v>572</v>
      </c>
      <c r="B278" s="174" t="s">
        <v>274</v>
      </c>
      <c r="C278" s="101">
        <v>239.08</v>
      </c>
      <c r="D278" s="103">
        <v>45013</v>
      </c>
    </row>
    <row r="279" spans="1:4" ht="19.5" customHeight="1" x14ac:dyDescent="0.2">
      <c r="A279" s="61" t="s">
        <v>573</v>
      </c>
      <c r="B279" s="174" t="s">
        <v>574</v>
      </c>
      <c r="C279" s="101">
        <v>229.17</v>
      </c>
      <c r="D279" s="103">
        <v>45007</v>
      </c>
    </row>
    <row r="280" spans="1:4" ht="19.5" customHeight="1" x14ac:dyDescent="0.2">
      <c r="A280" s="61" t="s">
        <v>575</v>
      </c>
      <c r="B280" s="174" t="s">
        <v>576</v>
      </c>
      <c r="C280" s="101">
        <v>226.63</v>
      </c>
      <c r="D280" s="103">
        <v>45015</v>
      </c>
    </row>
    <row r="281" spans="1:4" ht="19.5" customHeight="1" x14ac:dyDescent="0.2">
      <c r="A281" s="61" t="s">
        <v>577</v>
      </c>
      <c r="B281" s="174" t="s">
        <v>576</v>
      </c>
      <c r="C281" s="101">
        <v>226.63</v>
      </c>
      <c r="D281" s="103">
        <v>45015</v>
      </c>
    </row>
    <row r="282" spans="1:4" ht="19.5" customHeight="1" x14ac:dyDescent="0.2">
      <c r="A282" s="61" t="s">
        <v>578</v>
      </c>
      <c r="B282" s="174" t="s">
        <v>579</v>
      </c>
      <c r="C282" s="101">
        <v>225</v>
      </c>
      <c r="D282" s="103">
        <v>45008</v>
      </c>
    </row>
    <row r="283" spans="1:4" ht="19.5" customHeight="1" x14ac:dyDescent="0.2">
      <c r="A283" s="61" t="s">
        <v>235</v>
      </c>
      <c r="B283" s="174" t="s">
        <v>86</v>
      </c>
      <c r="C283" s="101">
        <v>221.23</v>
      </c>
      <c r="D283" s="103">
        <v>45008</v>
      </c>
    </row>
    <row r="284" spans="1:4" ht="19.5" customHeight="1" x14ac:dyDescent="0.2">
      <c r="A284" s="61" t="s">
        <v>268</v>
      </c>
      <c r="B284" s="174" t="s">
        <v>96</v>
      </c>
      <c r="C284" s="101">
        <v>219.98</v>
      </c>
      <c r="D284" s="103">
        <v>44987</v>
      </c>
    </row>
    <row r="285" spans="1:4" ht="19.5" customHeight="1" x14ac:dyDescent="0.2">
      <c r="A285" s="61" t="s">
        <v>294</v>
      </c>
      <c r="B285" s="174" t="s">
        <v>580</v>
      </c>
      <c r="C285" s="101">
        <v>217.53</v>
      </c>
      <c r="D285" s="103">
        <v>45015</v>
      </c>
    </row>
    <row r="286" spans="1:4" ht="19.5" customHeight="1" x14ac:dyDescent="0.2">
      <c r="A286" s="61" t="s">
        <v>326</v>
      </c>
      <c r="B286" s="174" t="s">
        <v>327</v>
      </c>
      <c r="C286" s="101">
        <v>217</v>
      </c>
      <c r="D286" s="103">
        <v>44987</v>
      </c>
    </row>
    <row r="287" spans="1:4" ht="19.5" customHeight="1" x14ac:dyDescent="0.2">
      <c r="A287" s="61" t="s">
        <v>554</v>
      </c>
      <c r="B287" s="174" t="s">
        <v>103</v>
      </c>
      <c r="C287" s="101">
        <v>215.27</v>
      </c>
      <c r="D287" s="103">
        <v>44999</v>
      </c>
    </row>
    <row r="288" spans="1:4" ht="19.5" customHeight="1" x14ac:dyDescent="0.2">
      <c r="A288" s="61" t="s">
        <v>221</v>
      </c>
      <c r="B288" s="174" t="s">
        <v>96</v>
      </c>
      <c r="C288" s="101">
        <v>210</v>
      </c>
      <c r="D288" s="103">
        <v>44987</v>
      </c>
    </row>
    <row r="289" spans="1:4" ht="19.5" customHeight="1" x14ac:dyDescent="0.2">
      <c r="A289" s="61" t="s">
        <v>313</v>
      </c>
      <c r="B289" s="174" t="s">
        <v>580</v>
      </c>
      <c r="C289" s="101">
        <v>209.27</v>
      </c>
      <c r="D289" s="103">
        <v>44998</v>
      </c>
    </row>
    <row r="290" spans="1:4" ht="19.5" customHeight="1" x14ac:dyDescent="0.2">
      <c r="A290" s="61" t="s">
        <v>111</v>
      </c>
      <c r="B290" s="174" t="s">
        <v>431</v>
      </c>
      <c r="C290" s="101">
        <v>208.3</v>
      </c>
      <c r="D290" s="103">
        <v>45001</v>
      </c>
    </row>
    <row r="291" spans="1:4" ht="19.5" customHeight="1" x14ac:dyDescent="0.2">
      <c r="A291" s="61" t="s">
        <v>125</v>
      </c>
      <c r="B291" s="174" t="s">
        <v>124</v>
      </c>
      <c r="C291" s="101">
        <v>204.36</v>
      </c>
      <c r="D291" s="103">
        <v>45007</v>
      </c>
    </row>
    <row r="292" spans="1:4" ht="19.5" customHeight="1" x14ac:dyDescent="0.2">
      <c r="A292" s="61" t="s">
        <v>581</v>
      </c>
      <c r="B292" s="174" t="s">
        <v>162</v>
      </c>
      <c r="C292" s="101">
        <v>200</v>
      </c>
      <c r="D292" s="103">
        <v>44998</v>
      </c>
    </row>
    <row r="293" spans="1:4" ht="19.5" customHeight="1" x14ac:dyDescent="0.2">
      <c r="A293" s="61" t="s">
        <v>163</v>
      </c>
      <c r="B293" s="174" t="s">
        <v>214</v>
      </c>
      <c r="C293" s="101">
        <v>200</v>
      </c>
      <c r="D293" s="103">
        <v>44999</v>
      </c>
    </row>
    <row r="294" spans="1:4" ht="19.5" customHeight="1" x14ac:dyDescent="0.2">
      <c r="A294" s="61" t="s">
        <v>582</v>
      </c>
      <c r="B294" s="174" t="s">
        <v>583</v>
      </c>
      <c r="C294" s="101">
        <v>200</v>
      </c>
      <c r="D294" s="103">
        <v>45013</v>
      </c>
    </row>
    <row r="295" spans="1:4" ht="19.5" customHeight="1" x14ac:dyDescent="0.2">
      <c r="A295" s="61" t="s">
        <v>145</v>
      </c>
      <c r="B295" s="174" t="s">
        <v>584</v>
      </c>
      <c r="C295" s="101">
        <v>200</v>
      </c>
      <c r="D295" s="103">
        <v>45015</v>
      </c>
    </row>
    <row r="296" spans="1:4" ht="19.5" customHeight="1" x14ac:dyDescent="0.2">
      <c r="A296" s="61" t="s">
        <v>147</v>
      </c>
      <c r="B296" s="174" t="s">
        <v>459</v>
      </c>
      <c r="C296" s="101">
        <v>199</v>
      </c>
      <c r="D296" s="103">
        <v>45001</v>
      </c>
    </row>
    <row r="297" spans="1:4" ht="19.5" customHeight="1" x14ac:dyDescent="0.2">
      <c r="A297" s="61" t="s">
        <v>235</v>
      </c>
      <c r="B297" s="174" t="s">
        <v>86</v>
      </c>
      <c r="C297" s="101">
        <v>198.42</v>
      </c>
      <c r="D297" s="103">
        <v>45000</v>
      </c>
    </row>
    <row r="298" spans="1:4" ht="19.5" customHeight="1" x14ac:dyDescent="0.2">
      <c r="A298" s="61" t="s">
        <v>293</v>
      </c>
      <c r="B298" s="174" t="s">
        <v>103</v>
      </c>
      <c r="C298" s="101">
        <v>190</v>
      </c>
      <c r="D298" s="103">
        <v>45007</v>
      </c>
    </row>
    <row r="299" spans="1:4" ht="19.5" customHeight="1" x14ac:dyDescent="0.2">
      <c r="A299" s="61" t="s">
        <v>526</v>
      </c>
      <c r="B299" s="174" t="s">
        <v>322</v>
      </c>
      <c r="C299" s="101">
        <v>187.45</v>
      </c>
      <c r="D299" s="103">
        <v>45001</v>
      </c>
    </row>
    <row r="300" spans="1:4" ht="19.5" customHeight="1" x14ac:dyDescent="0.2">
      <c r="A300" s="61" t="s">
        <v>300</v>
      </c>
      <c r="B300" s="174" t="s">
        <v>307</v>
      </c>
      <c r="C300" s="101">
        <v>185.23</v>
      </c>
      <c r="D300" s="103">
        <v>45000</v>
      </c>
    </row>
    <row r="301" spans="1:4" ht="19.5" customHeight="1" x14ac:dyDescent="0.2">
      <c r="A301" s="61" t="s">
        <v>585</v>
      </c>
      <c r="B301" s="174" t="s">
        <v>102</v>
      </c>
      <c r="C301" s="101">
        <v>182.09</v>
      </c>
      <c r="D301" s="103">
        <v>45015</v>
      </c>
    </row>
    <row r="302" spans="1:4" ht="19.5" customHeight="1" x14ac:dyDescent="0.2">
      <c r="A302" s="61" t="s">
        <v>106</v>
      </c>
      <c r="B302" s="174" t="s">
        <v>87</v>
      </c>
      <c r="C302" s="101">
        <v>179.1</v>
      </c>
      <c r="D302" s="103">
        <v>44986</v>
      </c>
    </row>
    <row r="303" spans="1:4" ht="19.5" customHeight="1" x14ac:dyDescent="0.2">
      <c r="A303" s="61" t="s">
        <v>289</v>
      </c>
      <c r="B303" s="174" t="s">
        <v>224</v>
      </c>
      <c r="C303" s="101">
        <v>175.02</v>
      </c>
      <c r="D303" s="103">
        <v>45000</v>
      </c>
    </row>
    <row r="304" spans="1:4" ht="19.5" customHeight="1" x14ac:dyDescent="0.2">
      <c r="A304" s="61" t="s">
        <v>130</v>
      </c>
      <c r="B304" s="174" t="s">
        <v>191</v>
      </c>
      <c r="C304" s="101">
        <v>175</v>
      </c>
      <c r="D304" s="103">
        <v>44999</v>
      </c>
    </row>
    <row r="305" spans="1:4" ht="19.5" customHeight="1" x14ac:dyDescent="0.2">
      <c r="A305" s="61" t="s">
        <v>283</v>
      </c>
      <c r="B305" s="174" t="s">
        <v>162</v>
      </c>
      <c r="C305" s="101">
        <v>170</v>
      </c>
      <c r="D305" s="103">
        <v>44998</v>
      </c>
    </row>
    <row r="306" spans="1:4" ht="19.5" customHeight="1" x14ac:dyDescent="0.2">
      <c r="A306" s="61" t="s">
        <v>586</v>
      </c>
      <c r="B306" s="174" t="s">
        <v>162</v>
      </c>
      <c r="C306" s="101">
        <v>170</v>
      </c>
      <c r="D306" s="103">
        <v>44998</v>
      </c>
    </row>
    <row r="307" spans="1:4" ht="19.5" customHeight="1" x14ac:dyDescent="0.2">
      <c r="A307" s="61" t="s">
        <v>302</v>
      </c>
      <c r="B307" s="174" t="s">
        <v>162</v>
      </c>
      <c r="C307" s="101">
        <v>170</v>
      </c>
      <c r="D307" s="103">
        <v>44998</v>
      </c>
    </row>
    <row r="308" spans="1:4" ht="19.5" customHeight="1" x14ac:dyDescent="0.2">
      <c r="A308" s="61" t="s">
        <v>587</v>
      </c>
      <c r="B308" s="174" t="s">
        <v>95</v>
      </c>
      <c r="C308" s="101">
        <v>166</v>
      </c>
      <c r="D308" s="103">
        <v>45001</v>
      </c>
    </row>
    <row r="309" spans="1:4" ht="19.5" customHeight="1" x14ac:dyDescent="0.2">
      <c r="A309" s="61" t="s">
        <v>306</v>
      </c>
      <c r="B309" s="174" t="s">
        <v>307</v>
      </c>
      <c r="C309" s="101">
        <v>165.06</v>
      </c>
      <c r="D309" s="103">
        <v>45013</v>
      </c>
    </row>
    <row r="310" spans="1:4" ht="19.5" customHeight="1" x14ac:dyDescent="0.2">
      <c r="A310" s="61" t="s">
        <v>588</v>
      </c>
      <c r="B310" s="174" t="s">
        <v>120</v>
      </c>
      <c r="C310" s="101">
        <v>160</v>
      </c>
      <c r="D310" s="103">
        <v>45000</v>
      </c>
    </row>
    <row r="311" spans="1:4" ht="19.5" customHeight="1" x14ac:dyDescent="0.2">
      <c r="A311" s="61" t="s">
        <v>145</v>
      </c>
      <c r="B311" s="174" t="s">
        <v>589</v>
      </c>
      <c r="C311" s="101">
        <v>160</v>
      </c>
      <c r="D311" s="103">
        <v>45000</v>
      </c>
    </row>
    <row r="312" spans="1:4" ht="19.5" customHeight="1" x14ac:dyDescent="0.2">
      <c r="A312" s="61" t="s">
        <v>529</v>
      </c>
      <c r="B312" s="174" t="s">
        <v>144</v>
      </c>
      <c r="C312" s="101">
        <v>157.96</v>
      </c>
      <c r="D312" s="103">
        <v>45008</v>
      </c>
    </row>
    <row r="313" spans="1:4" ht="19.5" customHeight="1" x14ac:dyDescent="0.2">
      <c r="A313" s="61" t="s">
        <v>295</v>
      </c>
      <c r="B313" s="174" t="s">
        <v>144</v>
      </c>
      <c r="C313" s="101">
        <v>156.56</v>
      </c>
      <c r="D313" s="103">
        <v>45013</v>
      </c>
    </row>
    <row r="314" spans="1:4" ht="19.5" customHeight="1" x14ac:dyDescent="0.2">
      <c r="A314" s="61" t="s">
        <v>111</v>
      </c>
      <c r="B314" s="174" t="s">
        <v>431</v>
      </c>
      <c r="C314" s="101">
        <v>154.77000000000001</v>
      </c>
      <c r="D314" s="103">
        <v>45013</v>
      </c>
    </row>
    <row r="315" spans="1:4" ht="19.5" customHeight="1" x14ac:dyDescent="0.2">
      <c r="A315" s="61" t="s">
        <v>590</v>
      </c>
      <c r="B315" s="174" t="s">
        <v>96</v>
      </c>
      <c r="C315" s="101">
        <v>153.5</v>
      </c>
      <c r="D315" s="103">
        <v>45007</v>
      </c>
    </row>
    <row r="316" spans="1:4" ht="19.5" customHeight="1" x14ac:dyDescent="0.2">
      <c r="A316" s="61" t="s">
        <v>323</v>
      </c>
      <c r="B316" s="174" t="s">
        <v>324</v>
      </c>
      <c r="C316" s="101">
        <v>151.31</v>
      </c>
      <c r="D316" s="103">
        <v>45015</v>
      </c>
    </row>
    <row r="317" spans="1:4" ht="19.5" customHeight="1" x14ac:dyDescent="0.2">
      <c r="A317" s="61" t="s">
        <v>591</v>
      </c>
      <c r="B317" s="174" t="s">
        <v>324</v>
      </c>
      <c r="C317" s="101">
        <v>151.31</v>
      </c>
      <c r="D317" s="103">
        <v>45015</v>
      </c>
    </row>
    <row r="318" spans="1:4" ht="19.5" customHeight="1" x14ac:dyDescent="0.2">
      <c r="A318" s="61" t="s">
        <v>305</v>
      </c>
      <c r="B318" s="174" t="s">
        <v>162</v>
      </c>
      <c r="C318" s="101">
        <v>150</v>
      </c>
      <c r="D318" s="103">
        <v>44998</v>
      </c>
    </row>
    <row r="319" spans="1:4" ht="19.5" customHeight="1" x14ac:dyDescent="0.2">
      <c r="A319" s="61" t="s">
        <v>303</v>
      </c>
      <c r="B319" s="174" t="s">
        <v>162</v>
      </c>
      <c r="C319" s="101">
        <v>150</v>
      </c>
      <c r="D319" s="103">
        <v>44998</v>
      </c>
    </row>
    <row r="320" spans="1:4" ht="19.5" customHeight="1" x14ac:dyDescent="0.2">
      <c r="A320" s="61" t="s">
        <v>592</v>
      </c>
      <c r="B320" s="174" t="s">
        <v>162</v>
      </c>
      <c r="C320" s="101">
        <v>150</v>
      </c>
      <c r="D320" s="103">
        <v>44998</v>
      </c>
    </row>
    <row r="321" spans="1:4" ht="19.5" customHeight="1" x14ac:dyDescent="0.2">
      <c r="A321" s="61" t="s">
        <v>593</v>
      </c>
      <c r="B321" s="174" t="s">
        <v>162</v>
      </c>
      <c r="C321" s="101">
        <v>150</v>
      </c>
      <c r="D321" s="103">
        <v>44998</v>
      </c>
    </row>
    <row r="322" spans="1:4" ht="19.5" customHeight="1" x14ac:dyDescent="0.2">
      <c r="A322" s="61" t="s">
        <v>594</v>
      </c>
      <c r="B322" s="174" t="s">
        <v>162</v>
      </c>
      <c r="C322" s="101">
        <v>150</v>
      </c>
      <c r="D322" s="103">
        <v>44998</v>
      </c>
    </row>
    <row r="323" spans="1:4" ht="19.5" customHeight="1" x14ac:dyDescent="0.2">
      <c r="A323" s="61" t="s">
        <v>595</v>
      </c>
      <c r="B323" s="174" t="s">
        <v>162</v>
      </c>
      <c r="C323" s="101">
        <v>150</v>
      </c>
      <c r="D323" s="103">
        <v>44998</v>
      </c>
    </row>
    <row r="324" spans="1:4" ht="19.5" customHeight="1" x14ac:dyDescent="0.2">
      <c r="A324" s="61" t="s">
        <v>596</v>
      </c>
      <c r="B324" s="174" t="s">
        <v>271</v>
      </c>
      <c r="C324" s="101">
        <v>150</v>
      </c>
      <c r="D324" s="103">
        <v>45007</v>
      </c>
    </row>
    <row r="325" spans="1:4" ht="19.5" customHeight="1" x14ac:dyDescent="0.2">
      <c r="A325" s="61" t="s">
        <v>303</v>
      </c>
      <c r="B325" s="174" t="s">
        <v>271</v>
      </c>
      <c r="C325" s="101">
        <v>150</v>
      </c>
      <c r="D325" s="103">
        <v>45007</v>
      </c>
    </row>
    <row r="326" spans="1:4" ht="19.5" customHeight="1" x14ac:dyDescent="0.2">
      <c r="A326" s="61" t="s">
        <v>304</v>
      </c>
      <c r="B326" s="174" t="s">
        <v>271</v>
      </c>
      <c r="C326" s="101">
        <v>150</v>
      </c>
      <c r="D326" s="103">
        <v>45007</v>
      </c>
    </row>
    <row r="327" spans="1:4" ht="19.5" customHeight="1" x14ac:dyDescent="0.2">
      <c r="A327" s="61" t="s">
        <v>225</v>
      </c>
      <c r="B327" s="174" t="s">
        <v>271</v>
      </c>
      <c r="C327" s="101">
        <v>150</v>
      </c>
      <c r="D327" s="103">
        <v>45007</v>
      </c>
    </row>
    <row r="328" spans="1:4" ht="19.5" customHeight="1" x14ac:dyDescent="0.2">
      <c r="A328" s="61" t="s">
        <v>597</v>
      </c>
      <c r="B328" s="174" t="s">
        <v>271</v>
      </c>
      <c r="C328" s="101">
        <v>150</v>
      </c>
      <c r="D328" s="103">
        <v>45007</v>
      </c>
    </row>
    <row r="329" spans="1:4" ht="19.5" customHeight="1" x14ac:dyDescent="0.2">
      <c r="A329" s="61" t="s">
        <v>206</v>
      </c>
      <c r="B329" s="174" t="s">
        <v>598</v>
      </c>
      <c r="C329" s="101">
        <v>150</v>
      </c>
      <c r="D329" s="103">
        <v>45007</v>
      </c>
    </row>
    <row r="330" spans="1:4" ht="19.5" customHeight="1" x14ac:dyDescent="0.2">
      <c r="A330" s="61" t="s">
        <v>599</v>
      </c>
      <c r="B330" s="174" t="s">
        <v>600</v>
      </c>
      <c r="C330" s="101">
        <v>150</v>
      </c>
      <c r="D330" s="103">
        <v>45007</v>
      </c>
    </row>
    <row r="331" spans="1:4" ht="19.5" customHeight="1" x14ac:dyDescent="0.2">
      <c r="A331" s="61" t="s">
        <v>601</v>
      </c>
      <c r="B331" s="174" t="s">
        <v>271</v>
      </c>
      <c r="C331" s="101">
        <v>150</v>
      </c>
      <c r="D331" s="103">
        <v>45007</v>
      </c>
    </row>
    <row r="332" spans="1:4" ht="19.5" customHeight="1" x14ac:dyDescent="0.2">
      <c r="A332" s="61" t="s">
        <v>145</v>
      </c>
      <c r="B332" s="174" t="s">
        <v>602</v>
      </c>
      <c r="C332" s="101">
        <v>150</v>
      </c>
      <c r="D332" s="103">
        <v>45016</v>
      </c>
    </row>
    <row r="333" spans="1:4" ht="19.5" customHeight="1" x14ac:dyDescent="0.2">
      <c r="A333" s="61" t="s">
        <v>118</v>
      </c>
      <c r="B333" s="174" t="s">
        <v>129</v>
      </c>
      <c r="C333" s="101">
        <v>147.5</v>
      </c>
      <c r="D333" s="103">
        <v>44986</v>
      </c>
    </row>
    <row r="334" spans="1:4" ht="19.5" customHeight="1" x14ac:dyDescent="0.2">
      <c r="A334" s="61" t="s">
        <v>291</v>
      </c>
      <c r="B334" s="174" t="s">
        <v>98</v>
      </c>
      <c r="C334" s="101">
        <v>142.9</v>
      </c>
      <c r="D334" s="103">
        <v>44988</v>
      </c>
    </row>
    <row r="335" spans="1:4" ht="19.5" customHeight="1" x14ac:dyDescent="0.2">
      <c r="A335" s="61" t="s">
        <v>231</v>
      </c>
      <c r="B335" s="174" t="s">
        <v>224</v>
      </c>
      <c r="C335" s="101">
        <v>141.74</v>
      </c>
      <c r="D335" s="103">
        <v>45000</v>
      </c>
    </row>
    <row r="336" spans="1:4" ht="19.5" customHeight="1" x14ac:dyDescent="0.2">
      <c r="A336" s="61" t="s">
        <v>603</v>
      </c>
      <c r="B336" s="174" t="s">
        <v>604</v>
      </c>
      <c r="C336" s="101">
        <v>136.24</v>
      </c>
      <c r="D336" s="103">
        <v>45008</v>
      </c>
    </row>
    <row r="337" spans="1:4" ht="19.5" customHeight="1" x14ac:dyDescent="0.2">
      <c r="A337" s="61" t="s">
        <v>282</v>
      </c>
      <c r="B337" s="174" t="s">
        <v>99</v>
      </c>
      <c r="C337" s="101">
        <v>133.31</v>
      </c>
      <c r="D337" s="103">
        <v>45008</v>
      </c>
    </row>
    <row r="338" spans="1:4" ht="19.5" customHeight="1" x14ac:dyDescent="0.2">
      <c r="A338" s="61" t="s">
        <v>298</v>
      </c>
      <c r="B338" s="174" t="s">
        <v>299</v>
      </c>
      <c r="C338" s="101">
        <v>132.31</v>
      </c>
      <c r="D338" s="103">
        <v>45013</v>
      </c>
    </row>
    <row r="339" spans="1:4" ht="19.5" customHeight="1" x14ac:dyDescent="0.2">
      <c r="A339" s="61" t="s">
        <v>229</v>
      </c>
      <c r="B339" s="174" t="s">
        <v>309</v>
      </c>
      <c r="C339" s="101">
        <v>132.05000000000001</v>
      </c>
      <c r="D339" s="103">
        <v>45008</v>
      </c>
    </row>
    <row r="340" spans="1:4" ht="19.5" customHeight="1" x14ac:dyDescent="0.2">
      <c r="A340" s="61" t="s">
        <v>159</v>
      </c>
      <c r="B340" s="174" t="s">
        <v>194</v>
      </c>
      <c r="C340" s="101">
        <v>131.31</v>
      </c>
      <c r="D340" s="103">
        <v>44988</v>
      </c>
    </row>
    <row r="341" spans="1:4" ht="19.5" customHeight="1" x14ac:dyDescent="0.2">
      <c r="A341" s="61" t="s">
        <v>315</v>
      </c>
      <c r="B341" s="174" t="s">
        <v>312</v>
      </c>
      <c r="C341" s="101">
        <v>130.35</v>
      </c>
      <c r="D341" s="103">
        <v>44987</v>
      </c>
    </row>
    <row r="342" spans="1:4" ht="19.5" customHeight="1" x14ac:dyDescent="0.2">
      <c r="A342" s="61" t="s">
        <v>217</v>
      </c>
      <c r="B342" s="174" t="s">
        <v>95</v>
      </c>
      <c r="C342" s="101">
        <v>128.86000000000001</v>
      </c>
      <c r="D342" s="103">
        <v>45007</v>
      </c>
    </row>
    <row r="343" spans="1:4" ht="19.5" customHeight="1" x14ac:dyDescent="0.2">
      <c r="A343" s="61" t="s">
        <v>84</v>
      </c>
      <c r="B343" s="174" t="s">
        <v>96</v>
      </c>
      <c r="C343" s="101">
        <v>126.52</v>
      </c>
      <c r="D343" s="103">
        <v>45008</v>
      </c>
    </row>
    <row r="344" spans="1:4" ht="19.5" customHeight="1" x14ac:dyDescent="0.2">
      <c r="A344" s="61" t="s">
        <v>241</v>
      </c>
      <c r="B344" s="174" t="s">
        <v>124</v>
      </c>
      <c r="C344" s="101">
        <v>119.21</v>
      </c>
      <c r="D344" s="103">
        <v>45007</v>
      </c>
    </row>
    <row r="345" spans="1:4" ht="19.5" customHeight="1" x14ac:dyDescent="0.2">
      <c r="A345" s="61" t="s">
        <v>605</v>
      </c>
      <c r="B345" s="174" t="s">
        <v>606</v>
      </c>
      <c r="C345" s="101">
        <v>119.13</v>
      </c>
      <c r="D345" s="103">
        <v>45013</v>
      </c>
    </row>
    <row r="346" spans="1:4" ht="19.5" customHeight="1" x14ac:dyDescent="0.2">
      <c r="A346" s="61" t="s">
        <v>227</v>
      </c>
      <c r="B346" s="174" t="s">
        <v>228</v>
      </c>
      <c r="C346" s="101">
        <v>117.72</v>
      </c>
      <c r="D346" s="103">
        <v>45007</v>
      </c>
    </row>
    <row r="347" spans="1:4" ht="19.5" customHeight="1" x14ac:dyDescent="0.2">
      <c r="A347" s="61" t="s">
        <v>111</v>
      </c>
      <c r="B347" s="174" t="s">
        <v>607</v>
      </c>
      <c r="C347" s="101">
        <v>116.26</v>
      </c>
      <c r="D347" s="103">
        <v>45007</v>
      </c>
    </row>
    <row r="348" spans="1:4" ht="19.5" customHeight="1" x14ac:dyDescent="0.2">
      <c r="A348" s="61" t="s">
        <v>100</v>
      </c>
      <c r="B348" s="174" t="s">
        <v>230</v>
      </c>
      <c r="C348" s="101">
        <v>113.97</v>
      </c>
      <c r="D348" s="103">
        <v>45007</v>
      </c>
    </row>
    <row r="349" spans="1:4" ht="19.5" customHeight="1" x14ac:dyDescent="0.2">
      <c r="A349" s="61" t="s">
        <v>149</v>
      </c>
      <c r="B349" s="174" t="s">
        <v>150</v>
      </c>
      <c r="C349" s="101">
        <v>112.92</v>
      </c>
      <c r="D349" s="103">
        <v>44999</v>
      </c>
    </row>
    <row r="350" spans="1:4" ht="19.5" customHeight="1" x14ac:dyDescent="0.2">
      <c r="A350" s="61" t="s">
        <v>608</v>
      </c>
      <c r="B350" s="174" t="s">
        <v>207</v>
      </c>
      <c r="C350" s="101">
        <v>110</v>
      </c>
      <c r="D350" s="103">
        <v>45001</v>
      </c>
    </row>
    <row r="351" spans="1:4" ht="19.5" customHeight="1" x14ac:dyDescent="0.2">
      <c r="A351" s="61" t="s">
        <v>609</v>
      </c>
      <c r="B351" s="174" t="s">
        <v>207</v>
      </c>
      <c r="C351" s="101">
        <v>110</v>
      </c>
      <c r="D351" s="103">
        <v>45013</v>
      </c>
    </row>
    <row r="352" spans="1:4" ht="19.5" customHeight="1" x14ac:dyDescent="0.2">
      <c r="A352" s="61" t="s">
        <v>236</v>
      </c>
      <c r="B352" s="174" t="s">
        <v>610</v>
      </c>
      <c r="C352" s="101">
        <v>107.35</v>
      </c>
      <c r="D352" s="103">
        <v>45001</v>
      </c>
    </row>
    <row r="353" spans="1:4" ht="19.5" customHeight="1" x14ac:dyDescent="0.2">
      <c r="A353" s="61" t="s">
        <v>310</v>
      </c>
      <c r="B353" s="174" t="s">
        <v>545</v>
      </c>
      <c r="C353" s="101">
        <v>102.18</v>
      </c>
      <c r="D353" s="103">
        <v>44987</v>
      </c>
    </row>
    <row r="354" spans="1:4" ht="19.5" customHeight="1" x14ac:dyDescent="0.2">
      <c r="A354" s="61" t="s">
        <v>611</v>
      </c>
      <c r="B354" s="174" t="s">
        <v>612</v>
      </c>
      <c r="C354" s="101">
        <v>102.18</v>
      </c>
      <c r="D354" s="103">
        <v>45007</v>
      </c>
    </row>
    <row r="355" spans="1:4" ht="19.5" customHeight="1" x14ac:dyDescent="0.2">
      <c r="A355" s="61" t="s">
        <v>613</v>
      </c>
      <c r="B355" s="174" t="s">
        <v>614</v>
      </c>
      <c r="C355" s="101">
        <v>101.05</v>
      </c>
      <c r="D355" s="103">
        <v>45007</v>
      </c>
    </row>
    <row r="356" spans="1:4" ht="19.5" customHeight="1" x14ac:dyDescent="0.2">
      <c r="A356" s="61" t="s">
        <v>615</v>
      </c>
      <c r="B356" s="174" t="s">
        <v>616</v>
      </c>
      <c r="C356" s="101">
        <v>100</v>
      </c>
      <c r="D356" s="103">
        <v>44986</v>
      </c>
    </row>
    <row r="357" spans="1:4" ht="19.5" customHeight="1" x14ac:dyDescent="0.2">
      <c r="A357" s="61" t="s">
        <v>617</v>
      </c>
      <c r="B357" s="174" t="s">
        <v>618</v>
      </c>
      <c r="C357" s="101">
        <v>100</v>
      </c>
      <c r="D357" s="103">
        <v>44987</v>
      </c>
    </row>
    <row r="358" spans="1:4" ht="19.5" customHeight="1" x14ac:dyDescent="0.2">
      <c r="A358" s="61" t="s">
        <v>619</v>
      </c>
      <c r="B358" s="174" t="s">
        <v>620</v>
      </c>
      <c r="C358" s="101">
        <v>100</v>
      </c>
      <c r="D358" s="103">
        <v>44987</v>
      </c>
    </row>
    <row r="359" spans="1:4" ht="19.5" customHeight="1" x14ac:dyDescent="0.2">
      <c r="A359" s="61" t="s">
        <v>621</v>
      </c>
      <c r="B359" s="174" t="s">
        <v>622</v>
      </c>
      <c r="C359" s="101">
        <v>100</v>
      </c>
      <c r="D359" s="103">
        <v>44999</v>
      </c>
    </row>
    <row r="360" spans="1:4" ht="19.5" customHeight="1" x14ac:dyDescent="0.2">
      <c r="A360" s="61" t="s">
        <v>623</v>
      </c>
      <c r="B360" s="174" t="s">
        <v>105</v>
      </c>
      <c r="C360" s="101">
        <v>96.75</v>
      </c>
      <c r="D360" s="103">
        <v>45013</v>
      </c>
    </row>
    <row r="361" spans="1:4" ht="19.5" customHeight="1" x14ac:dyDescent="0.2">
      <c r="A361" s="61" t="s">
        <v>311</v>
      </c>
      <c r="B361" s="174" t="s">
        <v>312</v>
      </c>
      <c r="C361" s="101">
        <v>96.15</v>
      </c>
      <c r="D361" s="103">
        <v>44987</v>
      </c>
    </row>
    <row r="362" spans="1:4" ht="19.5" customHeight="1" x14ac:dyDescent="0.2">
      <c r="A362" s="61" t="s">
        <v>123</v>
      </c>
      <c r="B362" s="174" t="s">
        <v>624</v>
      </c>
      <c r="C362" s="101">
        <v>94.32</v>
      </c>
      <c r="D362" s="103">
        <v>44987</v>
      </c>
    </row>
    <row r="363" spans="1:4" ht="19.5" customHeight="1" x14ac:dyDescent="0.2">
      <c r="A363" s="61" t="s">
        <v>131</v>
      </c>
      <c r="B363" s="174" t="s">
        <v>624</v>
      </c>
      <c r="C363" s="101">
        <v>94.32</v>
      </c>
      <c r="D363" s="103">
        <v>44987</v>
      </c>
    </row>
    <row r="364" spans="1:4" ht="19.5" customHeight="1" x14ac:dyDescent="0.2">
      <c r="A364" s="61" t="s">
        <v>89</v>
      </c>
      <c r="B364" s="174" t="s">
        <v>86</v>
      </c>
      <c r="C364" s="101">
        <v>92.42</v>
      </c>
      <c r="D364" s="103">
        <v>45014</v>
      </c>
    </row>
    <row r="365" spans="1:4" ht="19.5" customHeight="1" x14ac:dyDescent="0.2">
      <c r="A365" s="61" t="s">
        <v>277</v>
      </c>
      <c r="B365" s="174" t="s">
        <v>108</v>
      </c>
      <c r="C365" s="101">
        <v>88.8</v>
      </c>
      <c r="D365" s="103">
        <v>44986</v>
      </c>
    </row>
    <row r="366" spans="1:4" ht="19.5" customHeight="1" x14ac:dyDescent="0.2">
      <c r="A366" s="61" t="s">
        <v>223</v>
      </c>
      <c r="B366" s="174" t="s">
        <v>92</v>
      </c>
      <c r="C366" s="101">
        <v>87.4</v>
      </c>
      <c r="D366" s="103">
        <v>45008</v>
      </c>
    </row>
    <row r="367" spans="1:4" ht="19.5" customHeight="1" x14ac:dyDescent="0.2">
      <c r="A367" s="61" t="s">
        <v>625</v>
      </c>
      <c r="B367" s="174" t="s">
        <v>86</v>
      </c>
      <c r="C367" s="101">
        <v>85.02</v>
      </c>
      <c r="D367" s="103">
        <v>45000</v>
      </c>
    </row>
    <row r="368" spans="1:4" ht="19.5" customHeight="1" x14ac:dyDescent="0.2">
      <c r="A368" s="61" t="s">
        <v>626</v>
      </c>
      <c r="B368" s="174" t="s">
        <v>92</v>
      </c>
      <c r="C368" s="101">
        <v>80</v>
      </c>
      <c r="D368" s="103">
        <v>44987</v>
      </c>
    </row>
    <row r="369" spans="1:4" ht="19.5" customHeight="1" x14ac:dyDescent="0.2">
      <c r="A369" s="61" t="s">
        <v>297</v>
      </c>
      <c r="B369" s="174" t="s">
        <v>92</v>
      </c>
      <c r="C369" s="101">
        <v>80</v>
      </c>
      <c r="D369" s="103">
        <v>45014</v>
      </c>
    </row>
    <row r="370" spans="1:4" ht="19.5" customHeight="1" x14ac:dyDescent="0.2">
      <c r="A370" s="61" t="s">
        <v>284</v>
      </c>
      <c r="B370" s="174" t="s">
        <v>627</v>
      </c>
      <c r="C370" s="101">
        <v>77.290000000000006</v>
      </c>
      <c r="D370" s="103">
        <v>44987</v>
      </c>
    </row>
    <row r="371" spans="1:4" ht="19.5" customHeight="1" x14ac:dyDescent="0.2">
      <c r="A371" s="61" t="s">
        <v>240</v>
      </c>
      <c r="B371" s="174" t="s">
        <v>527</v>
      </c>
      <c r="C371" s="101">
        <v>77.03</v>
      </c>
      <c r="D371" s="103">
        <v>45013</v>
      </c>
    </row>
    <row r="372" spans="1:4" ht="19.5" customHeight="1" x14ac:dyDescent="0.2">
      <c r="A372" s="61" t="s">
        <v>275</v>
      </c>
      <c r="B372" s="174" t="s">
        <v>276</v>
      </c>
      <c r="C372" s="101">
        <v>75.41</v>
      </c>
      <c r="D372" s="103">
        <v>45015</v>
      </c>
    </row>
    <row r="373" spans="1:4" ht="19.5" customHeight="1" x14ac:dyDescent="0.2">
      <c r="A373" s="61" t="s">
        <v>314</v>
      </c>
      <c r="B373" s="174" t="s">
        <v>301</v>
      </c>
      <c r="C373" s="101">
        <v>74.67</v>
      </c>
      <c r="D373" s="103">
        <v>45000</v>
      </c>
    </row>
    <row r="374" spans="1:4" ht="19.5" customHeight="1" x14ac:dyDescent="0.2">
      <c r="A374" s="61" t="s">
        <v>628</v>
      </c>
      <c r="B374" s="174" t="s">
        <v>319</v>
      </c>
      <c r="C374" s="101">
        <v>73.989999999999995</v>
      </c>
      <c r="D374" s="103">
        <v>45007</v>
      </c>
    </row>
    <row r="375" spans="1:4" ht="19.5" customHeight="1" x14ac:dyDescent="0.2">
      <c r="A375" s="61" t="s">
        <v>629</v>
      </c>
      <c r="B375" s="174" t="s">
        <v>137</v>
      </c>
      <c r="C375" s="101">
        <v>72.400000000000006</v>
      </c>
      <c r="D375" s="103">
        <v>44987</v>
      </c>
    </row>
    <row r="376" spans="1:4" ht="19.5" customHeight="1" x14ac:dyDescent="0.2">
      <c r="A376" s="61" t="s">
        <v>630</v>
      </c>
      <c r="B376" s="174" t="s">
        <v>368</v>
      </c>
      <c r="C376" s="101">
        <v>71.53</v>
      </c>
      <c r="D376" s="103">
        <v>45015</v>
      </c>
    </row>
    <row r="377" spans="1:4" ht="19.5" customHeight="1" x14ac:dyDescent="0.2">
      <c r="A377" s="61" t="s">
        <v>631</v>
      </c>
      <c r="B377" s="174" t="s">
        <v>632</v>
      </c>
      <c r="C377" s="101">
        <v>71.53</v>
      </c>
      <c r="D377" s="103">
        <v>45015</v>
      </c>
    </row>
    <row r="378" spans="1:4" ht="19.5" customHeight="1" x14ac:dyDescent="0.2">
      <c r="A378" s="61" t="s">
        <v>633</v>
      </c>
      <c r="B378" s="174" t="s">
        <v>368</v>
      </c>
      <c r="C378" s="101">
        <v>71.53</v>
      </c>
      <c r="D378" s="103">
        <v>45015</v>
      </c>
    </row>
    <row r="379" spans="1:4" ht="19.5" customHeight="1" x14ac:dyDescent="0.2">
      <c r="A379" s="61" t="s">
        <v>634</v>
      </c>
      <c r="B379" s="174" t="s">
        <v>381</v>
      </c>
      <c r="C379" s="101">
        <v>71.25</v>
      </c>
      <c r="D379" s="103">
        <v>45013</v>
      </c>
    </row>
    <row r="380" spans="1:4" ht="19.5" customHeight="1" x14ac:dyDescent="0.2">
      <c r="A380" s="61" t="s">
        <v>635</v>
      </c>
      <c r="B380" s="174" t="s">
        <v>632</v>
      </c>
      <c r="C380" s="101">
        <v>71.13</v>
      </c>
      <c r="D380" s="103">
        <v>45015</v>
      </c>
    </row>
    <row r="381" spans="1:4" ht="19.5" customHeight="1" x14ac:dyDescent="0.2">
      <c r="A381" s="61" t="s">
        <v>238</v>
      </c>
      <c r="B381" s="174" t="s">
        <v>239</v>
      </c>
      <c r="C381" s="101">
        <v>70</v>
      </c>
      <c r="D381" s="103">
        <v>45007</v>
      </c>
    </row>
    <row r="382" spans="1:4" ht="19.5" customHeight="1" x14ac:dyDescent="0.2">
      <c r="A382" s="61" t="s">
        <v>636</v>
      </c>
      <c r="B382" s="174" t="s">
        <v>637</v>
      </c>
      <c r="C382" s="101">
        <v>70</v>
      </c>
      <c r="D382" s="103">
        <v>45008</v>
      </c>
    </row>
    <row r="383" spans="1:4" ht="19.5" customHeight="1" x14ac:dyDescent="0.2">
      <c r="A383" s="61" t="s">
        <v>210</v>
      </c>
      <c r="B383" s="174" t="s">
        <v>108</v>
      </c>
      <c r="C383" s="101">
        <v>69.39</v>
      </c>
      <c r="D383" s="103">
        <v>45001</v>
      </c>
    </row>
    <row r="384" spans="1:4" ht="19.5" customHeight="1" x14ac:dyDescent="0.2">
      <c r="A384" s="61" t="s">
        <v>106</v>
      </c>
      <c r="B384" s="174" t="s">
        <v>107</v>
      </c>
      <c r="C384" s="101">
        <v>67.75</v>
      </c>
      <c r="D384" s="103">
        <v>45008</v>
      </c>
    </row>
    <row r="385" spans="1:4" ht="19.5" customHeight="1" x14ac:dyDescent="0.2">
      <c r="A385" s="61" t="s">
        <v>638</v>
      </c>
      <c r="B385" s="174" t="s">
        <v>138</v>
      </c>
      <c r="C385" s="101">
        <v>64.59</v>
      </c>
      <c r="D385" s="103">
        <v>45008</v>
      </c>
    </row>
    <row r="386" spans="1:4" ht="19.5" customHeight="1" x14ac:dyDescent="0.2">
      <c r="A386" s="61" t="s">
        <v>317</v>
      </c>
      <c r="B386" s="174" t="s">
        <v>124</v>
      </c>
      <c r="C386" s="101">
        <v>64.58</v>
      </c>
      <c r="D386" s="103">
        <v>45007</v>
      </c>
    </row>
    <row r="387" spans="1:4" ht="19.5" customHeight="1" x14ac:dyDescent="0.2">
      <c r="A387" s="61" t="s">
        <v>165</v>
      </c>
      <c r="B387" s="174" t="s">
        <v>224</v>
      </c>
      <c r="C387" s="101">
        <v>63.93</v>
      </c>
      <c r="D387" s="103">
        <v>45000</v>
      </c>
    </row>
    <row r="388" spans="1:4" ht="19.5" customHeight="1" x14ac:dyDescent="0.2">
      <c r="A388" s="61" t="s">
        <v>237</v>
      </c>
      <c r="B388" s="174" t="s">
        <v>639</v>
      </c>
      <c r="C388" s="101">
        <v>63.4</v>
      </c>
      <c r="D388" s="103">
        <v>44987</v>
      </c>
    </row>
    <row r="389" spans="1:4" ht="19.5" customHeight="1" x14ac:dyDescent="0.2">
      <c r="A389" s="61" t="s">
        <v>106</v>
      </c>
      <c r="B389" s="174" t="s">
        <v>87</v>
      </c>
      <c r="C389" s="101">
        <v>62.95</v>
      </c>
      <c r="D389" s="103">
        <v>45007</v>
      </c>
    </row>
    <row r="390" spans="1:4" ht="19.5" customHeight="1" x14ac:dyDescent="0.2">
      <c r="A390" s="61" t="s">
        <v>100</v>
      </c>
      <c r="B390" s="174" t="s">
        <v>107</v>
      </c>
      <c r="C390" s="101">
        <v>62.33</v>
      </c>
      <c r="D390" s="103">
        <v>45008</v>
      </c>
    </row>
    <row r="391" spans="1:4" ht="19.5" customHeight="1" x14ac:dyDescent="0.2">
      <c r="A391" s="61" t="s">
        <v>640</v>
      </c>
      <c r="B391" s="174" t="s">
        <v>105</v>
      </c>
      <c r="C391" s="101">
        <v>62</v>
      </c>
      <c r="D391" s="103">
        <v>45000</v>
      </c>
    </row>
    <row r="392" spans="1:4" ht="19.5" customHeight="1" x14ac:dyDescent="0.2">
      <c r="A392" s="61" t="s">
        <v>325</v>
      </c>
      <c r="B392" s="174" t="s">
        <v>641</v>
      </c>
      <c r="C392" s="101">
        <v>60</v>
      </c>
      <c r="D392" s="103">
        <v>45007</v>
      </c>
    </row>
    <row r="393" spans="1:4" ht="19.5" customHeight="1" x14ac:dyDescent="0.2">
      <c r="A393" s="61" t="s">
        <v>642</v>
      </c>
      <c r="B393" s="174" t="s">
        <v>144</v>
      </c>
      <c r="C393" s="101">
        <v>59.91</v>
      </c>
      <c r="D393" s="103">
        <v>45008</v>
      </c>
    </row>
    <row r="394" spans="1:4" ht="19.5" customHeight="1" x14ac:dyDescent="0.2">
      <c r="A394" s="61" t="s">
        <v>117</v>
      </c>
      <c r="B394" s="174" t="s">
        <v>96</v>
      </c>
      <c r="C394" s="101">
        <v>58.99</v>
      </c>
      <c r="D394" s="103">
        <v>44999</v>
      </c>
    </row>
    <row r="395" spans="1:4" ht="19.5" customHeight="1" x14ac:dyDescent="0.2">
      <c r="A395" s="61" t="s">
        <v>643</v>
      </c>
      <c r="B395" s="174" t="s">
        <v>150</v>
      </c>
      <c r="C395" s="101">
        <v>56.46</v>
      </c>
      <c r="D395" s="103">
        <v>44987</v>
      </c>
    </row>
    <row r="396" spans="1:4" ht="19.5" customHeight="1" x14ac:dyDescent="0.2">
      <c r="A396" s="61" t="s">
        <v>161</v>
      </c>
      <c r="B396" s="174" t="s">
        <v>644</v>
      </c>
      <c r="C396" s="101">
        <v>56</v>
      </c>
      <c r="D396" s="103">
        <v>45007</v>
      </c>
    </row>
    <row r="397" spans="1:4" ht="19.5" customHeight="1" x14ac:dyDescent="0.2">
      <c r="A397" s="61" t="s">
        <v>218</v>
      </c>
      <c r="B397" s="174" t="s">
        <v>103</v>
      </c>
      <c r="C397" s="101">
        <v>55.9</v>
      </c>
      <c r="D397" s="103">
        <v>45008</v>
      </c>
    </row>
    <row r="398" spans="1:4" ht="19.5" customHeight="1" x14ac:dyDescent="0.2">
      <c r="A398" s="61" t="s">
        <v>133</v>
      </c>
      <c r="B398" s="174" t="s">
        <v>108</v>
      </c>
      <c r="C398" s="101">
        <v>54.75</v>
      </c>
      <c r="D398" s="103">
        <v>45007</v>
      </c>
    </row>
    <row r="399" spans="1:4" ht="19.5" customHeight="1" x14ac:dyDescent="0.2">
      <c r="A399" s="61" t="s">
        <v>222</v>
      </c>
      <c r="B399" s="174" t="s">
        <v>108</v>
      </c>
      <c r="C399" s="101">
        <v>50.23</v>
      </c>
      <c r="D399" s="103">
        <v>44986</v>
      </c>
    </row>
    <row r="400" spans="1:4" ht="19.5" customHeight="1" x14ac:dyDescent="0.2">
      <c r="A400" s="61" t="s">
        <v>645</v>
      </c>
      <c r="B400" s="174" t="s">
        <v>646</v>
      </c>
      <c r="C400" s="101">
        <v>50</v>
      </c>
      <c r="D400" s="103">
        <v>44987</v>
      </c>
    </row>
    <row r="401" spans="1:4" ht="19.5" customHeight="1" x14ac:dyDescent="0.2">
      <c r="A401" s="61" t="s">
        <v>157</v>
      </c>
      <c r="B401" s="174" t="s">
        <v>647</v>
      </c>
      <c r="C401" s="101">
        <v>50</v>
      </c>
      <c r="D401" s="103">
        <v>44999</v>
      </c>
    </row>
    <row r="402" spans="1:4" ht="19.5" customHeight="1" x14ac:dyDescent="0.2">
      <c r="A402" s="61" t="s">
        <v>122</v>
      </c>
      <c r="B402" s="174" t="s">
        <v>648</v>
      </c>
      <c r="C402" s="101">
        <v>50</v>
      </c>
      <c r="D402" s="103">
        <v>45014</v>
      </c>
    </row>
    <row r="403" spans="1:4" ht="19.5" customHeight="1" x14ac:dyDescent="0.2">
      <c r="A403" s="61" t="s">
        <v>318</v>
      </c>
      <c r="B403" s="174" t="s">
        <v>105</v>
      </c>
      <c r="C403" s="101">
        <v>49.48</v>
      </c>
      <c r="D403" s="103">
        <v>45007</v>
      </c>
    </row>
    <row r="404" spans="1:4" ht="19.5" customHeight="1" x14ac:dyDescent="0.2">
      <c r="A404" s="61" t="s">
        <v>649</v>
      </c>
      <c r="B404" s="174" t="s">
        <v>144</v>
      </c>
      <c r="C404" s="101">
        <v>46.53</v>
      </c>
      <c r="D404" s="103">
        <v>45008</v>
      </c>
    </row>
    <row r="405" spans="1:4" ht="19.5" customHeight="1" x14ac:dyDescent="0.2">
      <c r="A405" s="61" t="s">
        <v>650</v>
      </c>
      <c r="B405" s="174" t="s">
        <v>124</v>
      </c>
      <c r="C405" s="101">
        <v>46.18</v>
      </c>
      <c r="D405" s="103">
        <v>45007</v>
      </c>
    </row>
    <row r="406" spans="1:4" ht="19.5" customHeight="1" x14ac:dyDescent="0.2">
      <c r="A406" s="61" t="s">
        <v>651</v>
      </c>
      <c r="B406" s="174" t="s">
        <v>652</v>
      </c>
      <c r="C406" s="101">
        <v>45</v>
      </c>
      <c r="D406" s="103">
        <v>45007</v>
      </c>
    </row>
    <row r="407" spans="1:4" ht="19.5" customHeight="1" x14ac:dyDescent="0.2">
      <c r="A407" s="61" t="s">
        <v>653</v>
      </c>
      <c r="B407" s="174" t="s">
        <v>150</v>
      </c>
      <c r="C407" s="101">
        <v>39.380000000000003</v>
      </c>
      <c r="D407" s="103">
        <v>45001</v>
      </c>
    </row>
    <row r="408" spans="1:4" ht="19.5" customHeight="1" x14ac:dyDescent="0.2">
      <c r="A408" s="61" t="s">
        <v>654</v>
      </c>
      <c r="B408" s="174" t="s">
        <v>86</v>
      </c>
      <c r="C408" s="101">
        <v>37.78</v>
      </c>
      <c r="D408" s="103">
        <v>45007</v>
      </c>
    </row>
    <row r="409" spans="1:4" ht="19.5" customHeight="1" x14ac:dyDescent="0.2">
      <c r="A409" s="61" t="s">
        <v>323</v>
      </c>
      <c r="B409" s="174" t="s">
        <v>655</v>
      </c>
      <c r="C409" s="101">
        <v>37.01</v>
      </c>
      <c r="D409" s="103">
        <v>45013</v>
      </c>
    </row>
    <row r="410" spans="1:4" ht="19.5" customHeight="1" x14ac:dyDescent="0.2">
      <c r="A410" s="61" t="s">
        <v>290</v>
      </c>
      <c r="B410" s="174" t="s">
        <v>656</v>
      </c>
      <c r="C410" s="101">
        <v>36</v>
      </c>
      <c r="D410" s="103">
        <v>45008</v>
      </c>
    </row>
    <row r="411" spans="1:4" ht="19.5" customHeight="1" x14ac:dyDescent="0.2">
      <c r="A411" s="61" t="s">
        <v>657</v>
      </c>
      <c r="B411" s="174" t="s">
        <v>86</v>
      </c>
      <c r="C411" s="101">
        <v>34.76</v>
      </c>
      <c r="D411" s="103">
        <v>45014</v>
      </c>
    </row>
    <row r="412" spans="1:4" ht="19.5" customHeight="1" x14ac:dyDescent="0.2">
      <c r="A412" s="61" t="s">
        <v>243</v>
      </c>
      <c r="B412" s="174" t="s">
        <v>124</v>
      </c>
      <c r="C412" s="101">
        <v>30.65</v>
      </c>
      <c r="D412" s="103">
        <v>45007</v>
      </c>
    </row>
    <row r="413" spans="1:4" ht="19.5" customHeight="1" x14ac:dyDescent="0.2">
      <c r="A413" s="61" t="s">
        <v>219</v>
      </c>
      <c r="B413" s="174" t="s">
        <v>658</v>
      </c>
      <c r="C413" s="101">
        <v>28.55</v>
      </c>
      <c r="D413" s="103">
        <v>44999</v>
      </c>
    </row>
    <row r="414" spans="1:4" ht="19.5" customHeight="1" x14ac:dyDescent="0.2">
      <c r="A414" s="61" t="s">
        <v>575</v>
      </c>
      <c r="B414" s="174" t="s">
        <v>659</v>
      </c>
      <c r="C414" s="101">
        <v>22.14</v>
      </c>
      <c r="D414" s="103">
        <v>44988</v>
      </c>
    </row>
    <row r="415" spans="1:4" ht="19.5" customHeight="1" x14ac:dyDescent="0.2">
      <c r="A415" s="61" t="s">
        <v>215</v>
      </c>
      <c r="B415" s="174" t="s">
        <v>86</v>
      </c>
      <c r="C415" s="101">
        <v>21.5</v>
      </c>
      <c r="D415" s="103">
        <v>45015</v>
      </c>
    </row>
    <row r="416" spans="1:4" ht="19.5" customHeight="1" x14ac:dyDescent="0.2">
      <c r="A416" s="61" t="s">
        <v>287</v>
      </c>
      <c r="B416" s="174" t="s">
        <v>203</v>
      </c>
      <c r="C416" s="101">
        <v>20.91</v>
      </c>
      <c r="D416" s="103">
        <v>44986</v>
      </c>
    </row>
    <row r="417" spans="1:4" ht="19.5" customHeight="1" x14ac:dyDescent="0.2">
      <c r="A417" s="61" t="s">
        <v>329</v>
      </c>
      <c r="B417" s="174" t="s">
        <v>660</v>
      </c>
      <c r="C417" s="101">
        <v>20.440000000000001</v>
      </c>
      <c r="D417" s="103">
        <v>45007</v>
      </c>
    </row>
    <row r="418" spans="1:4" ht="19.5" customHeight="1" x14ac:dyDescent="0.2">
      <c r="A418" s="61" t="s">
        <v>261</v>
      </c>
      <c r="B418" s="174" t="s">
        <v>262</v>
      </c>
      <c r="C418" s="101">
        <v>20.25</v>
      </c>
      <c r="D418" s="103">
        <v>44999</v>
      </c>
    </row>
    <row r="419" spans="1:4" ht="19.5" customHeight="1" x14ac:dyDescent="0.2">
      <c r="A419" s="61" t="s">
        <v>226</v>
      </c>
      <c r="B419" s="174" t="s">
        <v>124</v>
      </c>
      <c r="C419" s="101">
        <v>20.239999999999998</v>
      </c>
      <c r="D419" s="103">
        <v>45007</v>
      </c>
    </row>
    <row r="420" spans="1:4" ht="19.5" customHeight="1" x14ac:dyDescent="0.2">
      <c r="A420" s="61" t="s">
        <v>661</v>
      </c>
      <c r="B420" s="174" t="s">
        <v>328</v>
      </c>
      <c r="C420" s="101">
        <v>18</v>
      </c>
      <c r="D420" s="103">
        <v>44987</v>
      </c>
    </row>
    <row r="421" spans="1:4" ht="19.5" customHeight="1" x14ac:dyDescent="0.2">
      <c r="A421" s="61" t="s">
        <v>308</v>
      </c>
      <c r="B421" s="174" t="s">
        <v>662</v>
      </c>
      <c r="C421" s="101">
        <v>18</v>
      </c>
      <c r="D421" s="103">
        <v>45008</v>
      </c>
    </row>
    <row r="422" spans="1:4" ht="19.5" customHeight="1" x14ac:dyDescent="0.2">
      <c r="A422" s="61" t="s">
        <v>202</v>
      </c>
      <c r="B422" s="174" t="s">
        <v>663</v>
      </c>
      <c r="C422" s="101">
        <v>17</v>
      </c>
      <c r="D422" s="103">
        <v>45007</v>
      </c>
    </row>
    <row r="423" spans="1:4" ht="19.5" customHeight="1" x14ac:dyDescent="0.2">
      <c r="A423" s="61" t="s">
        <v>468</v>
      </c>
      <c r="B423" s="174" t="s">
        <v>664</v>
      </c>
      <c r="C423" s="101">
        <v>14.54</v>
      </c>
      <c r="D423" s="103">
        <v>45007</v>
      </c>
    </row>
    <row r="424" spans="1:4" ht="19.5" customHeight="1" x14ac:dyDescent="0.2">
      <c r="A424" s="61" t="s">
        <v>164</v>
      </c>
      <c r="B424" s="174" t="s">
        <v>383</v>
      </c>
      <c r="C424" s="101">
        <v>14.01</v>
      </c>
      <c r="D424" s="103">
        <v>44987</v>
      </c>
    </row>
    <row r="425" spans="1:4" ht="19.5" customHeight="1" x14ac:dyDescent="0.2">
      <c r="A425" s="61" t="s">
        <v>197</v>
      </c>
      <c r="B425" s="174" t="s">
        <v>86</v>
      </c>
      <c r="C425" s="101">
        <v>11.33</v>
      </c>
      <c r="D425" s="103">
        <v>45013</v>
      </c>
    </row>
    <row r="426" spans="1:4" ht="19.5" customHeight="1" x14ac:dyDescent="0.2">
      <c r="A426" s="61" t="s">
        <v>665</v>
      </c>
      <c r="B426" s="174" t="s">
        <v>135</v>
      </c>
      <c r="C426" s="101">
        <v>10.130000000000001</v>
      </c>
      <c r="D426" s="103">
        <v>45015</v>
      </c>
    </row>
    <row r="427" spans="1:4" ht="19.5" customHeight="1" x14ac:dyDescent="0.2">
      <c r="A427" s="61" t="s">
        <v>331</v>
      </c>
      <c r="B427" s="174" t="s">
        <v>666</v>
      </c>
      <c r="C427" s="101">
        <v>10</v>
      </c>
      <c r="D427" s="103">
        <v>45001</v>
      </c>
    </row>
    <row r="428" spans="1:4" ht="19.5" customHeight="1" x14ac:dyDescent="0.2">
      <c r="A428" s="61" t="s">
        <v>242</v>
      </c>
      <c r="B428" s="174" t="s">
        <v>274</v>
      </c>
      <c r="C428" s="101">
        <v>9.14</v>
      </c>
      <c r="D428" s="103">
        <v>45000</v>
      </c>
    </row>
    <row r="429" spans="1:4" ht="19.5" customHeight="1" x14ac:dyDescent="0.2">
      <c r="A429" s="61" t="s">
        <v>158</v>
      </c>
      <c r="B429" s="174" t="s">
        <v>667</v>
      </c>
      <c r="C429" s="101">
        <v>9</v>
      </c>
      <c r="D429" s="103">
        <v>45000</v>
      </c>
    </row>
    <row r="430" spans="1:4" ht="19.5" customHeight="1" x14ac:dyDescent="0.2">
      <c r="A430" s="61" t="s">
        <v>151</v>
      </c>
      <c r="B430" s="174" t="s">
        <v>292</v>
      </c>
      <c r="C430" s="101">
        <v>6.66</v>
      </c>
      <c r="D430" s="103">
        <v>45000</v>
      </c>
    </row>
    <row r="431" spans="1:4" ht="19.5" customHeight="1" x14ac:dyDescent="0.2">
      <c r="A431" s="61" t="s">
        <v>668</v>
      </c>
      <c r="B431" s="174" t="s">
        <v>604</v>
      </c>
      <c r="C431" s="101">
        <v>4.72</v>
      </c>
      <c r="D431" s="103">
        <v>45008</v>
      </c>
    </row>
    <row r="432" spans="1:4" ht="19.5" customHeight="1" x14ac:dyDescent="0.2">
      <c r="A432" s="61" t="s">
        <v>669</v>
      </c>
      <c r="B432" s="174" t="s">
        <v>604</v>
      </c>
      <c r="C432" s="101">
        <v>4.59</v>
      </c>
      <c r="D432" s="103">
        <v>45013</v>
      </c>
    </row>
    <row r="433" spans="1:4" ht="19.5" customHeight="1" x14ac:dyDescent="0.2">
      <c r="A433" s="61" t="s">
        <v>128</v>
      </c>
      <c r="B433" s="174" t="s">
        <v>330</v>
      </c>
      <c r="C433" s="101">
        <v>2.61</v>
      </c>
      <c r="D433" s="103">
        <v>45007</v>
      </c>
    </row>
    <row r="434" spans="1:4" ht="19.5" customHeight="1" x14ac:dyDescent="0.2">
      <c r="A434" s="178"/>
      <c r="B434" s="174"/>
      <c r="C434" s="180"/>
      <c r="D434" s="179"/>
    </row>
    <row r="435" spans="1:4" ht="19.5" customHeight="1" thickBot="1" x14ac:dyDescent="0.25">
      <c r="A435" s="178"/>
      <c r="B435" s="174"/>
      <c r="C435" s="181">
        <f>SUM(C5:C434)</f>
        <v>1955349.6299999976</v>
      </c>
      <c r="D435" s="182"/>
    </row>
    <row r="436" spans="1:4" ht="19.5" customHeight="1" thickTop="1" thickBot="1" x14ac:dyDescent="0.25">
      <c r="A436" s="183"/>
      <c r="B436" s="184"/>
      <c r="C436" s="185"/>
      <c r="D436" s="186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2023-04-19T14:05:43Z</dcterms:modified>
</cp:coreProperties>
</file>