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H:\BOT\September 2023\"/>
    </mc:Choice>
  </mc:AlternateContent>
  <xr:revisionPtr revIDLastSave="0" documentId="13_ncr:1_{AAB4E4F5-1B28-47EB-B0E1-C1BC0D899B08}" xr6:coauthVersionLast="36" xr6:coauthVersionMax="36" xr10:uidLastSave="{00000000-0000-0000-0000-000000000000}"/>
  <bookViews>
    <workbookView xWindow="0" yWindow="0" windowWidth="28800" windowHeight="11928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Exp.'!$A$1:$I$66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G8" i="16" l="1"/>
  <c r="C9" i="9"/>
  <c r="C20" i="9" l="1"/>
  <c r="F47" i="15"/>
  <c r="C469" i="13" l="1"/>
  <c r="I56" i="15"/>
  <c r="H56" i="15"/>
  <c r="I55" i="15"/>
  <c r="H55" i="15"/>
  <c r="D53" i="15"/>
  <c r="D60" i="15"/>
  <c r="D58" i="15"/>
  <c r="E58" i="15" s="1"/>
  <c r="E51" i="15"/>
  <c r="C51" i="15"/>
  <c r="B51" i="15"/>
  <c r="F51" i="15"/>
  <c r="F58" i="15" s="1"/>
  <c r="D51" i="15"/>
  <c r="D32" i="9"/>
  <c r="D31" i="9"/>
  <c r="D30" i="9"/>
  <c r="D26" i="9"/>
  <c r="D25" i="9"/>
  <c r="D24" i="9"/>
  <c r="D23" i="9"/>
  <c r="D22" i="9"/>
  <c r="D21" i="9"/>
  <c r="D20" i="9"/>
  <c r="D14" i="9"/>
  <c r="D13" i="9"/>
  <c r="D12" i="9"/>
  <c r="D11" i="9"/>
  <c r="D10" i="9"/>
  <c r="G51" i="15" l="1"/>
  <c r="D9" i="9" l="1"/>
  <c r="K22" i="16" l="1"/>
  <c r="G24" i="16" l="1"/>
  <c r="I24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5" i="16"/>
  <c r="C25" i="16"/>
  <c r="D24" i="16"/>
  <c r="B24" i="16"/>
  <c r="F14" i="16" l="1"/>
  <c r="K23" i="16"/>
  <c r="F24" i="16"/>
  <c r="D38" i="15" l="1"/>
  <c r="C38" i="15"/>
  <c r="E35" i="15"/>
  <c r="B58" i="15" l="1"/>
  <c r="K8" i="16" l="1"/>
  <c r="K9" i="16"/>
  <c r="K11" i="16"/>
  <c r="K12" i="16"/>
  <c r="K13" i="16"/>
  <c r="K18" i="16" l="1"/>
  <c r="K19" i="16"/>
  <c r="K20" i="16"/>
  <c r="K21" i="16"/>
  <c r="K17" i="16"/>
  <c r="K15" i="16"/>
  <c r="J14" i="16"/>
  <c r="K24" i="16" l="1"/>
  <c r="J25" i="16"/>
  <c r="G28" i="15"/>
  <c r="H35" i="15" l="1"/>
  <c r="I35" i="15"/>
  <c r="G35" i="15"/>
  <c r="G14" i="16" l="1"/>
  <c r="D25" i="16"/>
  <c r="B25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C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60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8" i="15"/>
  <c r="B16" i="9"/>
  <c r="B35" i="9"/>
  <c r="H15" i="15"/>
  <c r="H18" i="15"/>
  <c r="G14" i="15"/>
  <c r="I13" i="15"/>
  <c r="I21" i="15"/>
  <c r="G42" i="15"/>
  <c r="I15" i="15"/>
  <c r="E38" i="15" l="1"/>
  <c r="B37" i="9"/>
  <c r="I25" i="16"/>
  <c r="C60" i="15"/>
  <c r="F25" i="16"/>
  <c r="H12" i="15"/>
  <c r="G12" i="15"/>
  <c r="D16" i="9"/>
  <c r="I43" i="15"/>
  <c r="H43" i="15"/>
  <c r="G25" i="16"/>
  <c r="C16" i="9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D28" i="9"/>
  <c r="G58" i="15" l="1"/>
  <c r="H46" i="15"/>
  <c r="H51" i="15" s="1"/>
  <c r="H58" i="15" s="1"/>
  <c r="G46" i="15"/>
  <c r="I46" i="15"/>
  <c r="I51" i="15" s="1"/>
  <c r="I58" i="15" s="1"/>
  <c r="I36" i="15"/>
  <c r="H36" i="15"/>
  <c r="H38" i="15" s="1"/>
  <c r="F38" i="15"/>
  <c r="F53" i="15" s="1"/>
  <c r="G36" i="15"/>
  <c r="H53" i="15" l="1"/>
  <c r="H60" i="15"/>
  <c r="F60" i="15"/>
  <c r="C33" i="9" s="1"/>
  <c r="D33" i="9" s="1"/>
  <c r="I38" i="15"/>
  <c r="I53" i="15" s="1"/>
  <c r="G38" i="15"/>
  <c r="C35" i="9" l="1"/>
  <c r="I60" i="15"/>
  <c r="D35" i="9" l="1"/>
  <c r="D37" i="9" s="1"/>
  <c r="C37" i="9"/>
  <c r="H14" i="16" l="1"/>
  <c r="H25" i="16" s="1"/>
  <c r="K14" i="16" l="1"/>
  <c r="K25" i="16" s="1"/>
</calcChain>
</file>

<file path=xl/sharedStrings.xml><?xml version="1.0" encoding="utf-8"?>
<sst xmlns="http://schemas.openxmlformats.org/spreadsheetml/2006/main" count="1058" uniqueCount="670">
  <si>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</si>
  <si>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</si>
  <si>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</si>
  <si>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</si>
  <si>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</si>
  <si>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</si>
  <si>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</si>
  <si>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</si>
  <si>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</si>
  <si>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</si>
  <si>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</si>
  <si>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</si>
  <si>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</si>
  <si>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</si>
  <si>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</si>
  <si>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</si>
  <si>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</si>
  <si>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</si>
  <si>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</si>
  <si>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</si>
  <si>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</si>
  <si>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</si>
  <si>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</si>
  <si>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</si>
  <si>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</si>
  <si>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</si>
  <si>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</si>
  <si>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</si>
  <si>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</si>
  <si>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</si>
  <si>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</si>
  <si>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</si>
  <si>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</si>
  <si>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</si>
  <si>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</si>
  <si>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</si>
  <si>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</si>
  <si>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</si>
  <si>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</si>
  <si>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</si>
  <si>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</si>
  <si>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</si>
  <si>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</si>
  <si>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</si>
  <si>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</si>
  <si>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</si>
  <si>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</si>
  <si>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</si>
  <si>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</si>
  <si>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</si>
  <si>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</si>
  <si>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</si>
  <si>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</si>
  <si>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</si>
  <si>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</si>
  <si>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</si>
  <si>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</si>
  <si>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</si>
  <si>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</si>
  <si>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</si>
  <si>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</si>
  <si>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</si>
  <si>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</si>
  <si>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</si>
  <si>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</si>
  <si>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</si>
  <si>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</si>
  <si>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</si>
  <si>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</si>
  <si>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</si>
  <si>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</si>
  <si>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</si>
  <si>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</si>
  <si>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</si>
  <si>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</si>
  <si>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</si>
  <si>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</si>
  <si>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</si>
  <si>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</si>
  <si>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</si>
  <si>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</si>
  <si>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</si>
  <si>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</si>
  <si>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</si>
  <si>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</si>
  <si>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</si>
  <si>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</si>
  <si>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</si>
  <si>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</si>
  <si>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</si>
  <si>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</si>
  <si>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</si>
  <si>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</si>
  <si>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</si>
  <si>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</si>
  <si>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</si>
  <si>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</si>
  <si>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</si>
  <si>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</si>
  <si>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</si>
  <si>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</si>
  <si>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</si>
  <si>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</si>
  <si>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</si>
  <si>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</si>
  <si>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</si>
  <si>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</si>
  <si>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</si>
  <si>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</si>
  <si>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</si>
  <si>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</si>
  <si>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</si>
  <si>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</si>
  <si>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</si>
  <si>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</si>
  <si>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</si>
  <si>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</si>
  <si>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</si>
  <si>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</si>
  <si>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</si>
  <si>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Follett Higher Education Group</t>
  </si>
  <si>
    <t>Community Health-Supplies</t>
  </si>
  <si>
    <t>Steve Treese</t>
  </si>
  <si>
    <t>Hugo Sierra</t>
  </si>
  <si>
    <t>Bar None Country Store</t>
  </si>
  <si>
    <t>Athletics-Travel</t>
  </si>
  <si>
    <t>Biology-Supplies</t>
  </si>
  <si>
    <t>2022/2023</t>
  </si>
  <si>
    <t>Nursing-Supplies</t>
  </si>
  <si>
    <t>Dell, Inc</t>
  </si>
  <si>
    <t>ISS-Supplies</t>
  </si>
  <si>
    <t>Procurement Card-Departmental Charges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</si>
  <si>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</si>
  <si>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</si>
  <si>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</si>
  <si>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</si>
  <si>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</si>
  <si>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</si>
  <si>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</si>
  <si>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</si>
  <si>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</si>
  <si>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</si>
  <si>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</si>
  <si>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</si>
  <si>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</si>
  <si>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</si>
  <si>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</si>
  <si>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</si>
  <si>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Legal-Fees</t>
  </si>
  <si>
    <t>ATMOS ENERGY</t>
  </si>
  <si>
    <t>ISS-Internet Services</t>
  </si>
  <si>
    <t>City of Waco</t>
  </si>
  <si>
    <t>Fire Academy-Supplies</t>
  </si>
  <si>
    <t>Worth Hydrochem of Central Tex</t>
  </si>
  <si>
    <t>President's Office-Sponsorship</t>
  </si>
  <si>
    <t>Central Duplicating-Copier Leases</t>
  </si>
  <si>
    <t>Student Support Services-Telephone</t>
  </si>
  <si>
    <t>Smoot-Anderson Company, Inc.</t>
  </si>
  <si>
    <t>Lingo Communications</t>
  </si>
  <si>
    <t>Medline Industries, Inc</t>
  </si>
  <si>
    <t>Green Life Interiors</t>
  </si>
  <si>
    <t>Dupuy Oxygen &amp; Supply Co.</t>
  </si>
  <si>
    <t>ATT Mobility</t>
  </si>
  <si>
    <t>Texas Dept of Public Safety</t>
  </si>
  <si>
    <t>Steven W. Wenzel</t>
  </si>
  <si>
    <t>Shauntoniqua C. Clayton</t>
  </si>
  <si>
    <t>Revised Budget</t>
  </si>
  <si>
    <t>Hole in the Roof Marketing</t>
  </si>
  <si>
    <t>Alsco Inc</t>
  </si>
  <si>
    <t>Firmin Business Forms, Inc.</t>
  </si>
  <si>
    <t>Auto-Chlor System</t>
  </si>
  <si>
    <t>Jason N. Ehler</t>
  </si>
  <si>
    <t>SBDC-Travel</t>
  </si>
  <si>
    <t>Sharon S. Smith</t>
  </si>
  <si>
    <t>Sandy J. Butler</t>
  </si>
  <si>
    <t>Valvoline LLC</t>
  </si>
  <si>
    <t>Mirion Technologies (GDS) Inc</t>
  </si>
  <si>
    <t>Texas Golf Karts</t>
  </si>
  <si>
    <t>Allison L. Halbert</t>
  </si>
  <si>
    <t>Rabroker AC and Plumbing</t>
  </si>
  <si>
    <t>The Lamar Companies</t>
  </si>
  <si>
    <t>NEI Datacom</t>
  </si>
  <si>
    <t>Gale/Cengage Learning</t>
  </si>
  <si>
    <t>P&amp;E Mechanical Contractors LLC</t>
  </si>
  <si>
    <t>Esquire of Texas</t>
  </si>
  <si>
    <t>Respiratory Care-Supplies</t>
  </si>
  <si>
    <t>Continuing Education-Advertising</t>
  </si>
  <si>
    <t>Jim Turner Chevrolet</t>
  </si>
  <si>
    <t>TxTag</t>
  </si>
  <si>
    <t>Fox44news.Com</t>
  </si>
  <si>
    <t>Workforce-Advertising</t>
  </si>
  <si>
    <t>Library-Database Software</t>
  </si>
  <si>
    <t>Q1 Media, Inc</t>
  </si>
  <si>
    <t>Audacy Operations Inc</t>
  </si>
  <si>
    <t>4IMPRINT, Inc.</t>
  </si>
  <si>
    <t>LEARN</t>
  </si>
  <si>
    <t>Foundation-Supplies</t>
  </si>
  <si>
    <t>IREPO-Telephone</t>
  </si>
  <si>
    <t>Biokosmetik of Texas, Inc</t>
  </si>
  <si>
    <t>Joe W Fly Co., Inc</t>
  </si>
  <si>
    <t>Global Financial Aid Services</t>
  </si>
  <si>
    <t>Financial Aid-File Reviews</t>
  </si>
  <si>
    <t>McLennan County Extension Offi</t>
  </si>
  <si>
    <t>A&amp;D Tests, Inc.</t>
  </si>
  <si>
    <t>Library-Supplies</t>
  </si>
  <si>
    <t>Gym &amp; CSC-HVAC Replacements</t>
  </si>
  <si>
    <t>HCS Inc</t>
  </si>
  <si>
    <t>Texas AirSystems LLC</t>
  </si>
  <si>
    <t>Kids College-Supplies</t>
  </si>
  <si>
    <t>MCC Foundation</t>
  </si>
  <si>
    <t>Anatomy Warehouse</t>
  </si>
  <si>
    <t>Susan L. Sistrunk Fine Art Gal</t>
  </si>
  <si>
    <t>CE-Consultant Instruction</t>
  </si>
  <si>
    <t>ISS-Unmetered Network Services</t>
  </si>
  <si>
    <t>Heart of Texas Workforce Dev.</t>
  </si>
  <si>
    <t>Adult Education-Infrastructure Costs</t>
  </si>
  <si>
    <t>FACETS Healthcare Training LLC</t>
  </si>
  <si>
    <t>Ranch-Farrier Services</t>
  </si>
  <si>
    <t>Chemistry-Supplies</t>
  </si>
  <si>
    <t>Adult Education-Telephone</t>
  </si>
  <si>
    <t>Ridgewood Country Club</t>
  </si>
  <si>
    <t>Central Duplicating-Supplies</t>
  </si>
  <si>
    <t>Greater Waco Chamber</t>
  </si>
  <si>
    <t>Perkins-Travel</t>
  </si>
  <si>
    <t>MARCOM-Travel</t>
  </si>
  <si>
    <t>Jennifer L. Douglas</t>
  </si>
  <si>
    <t>Matheson Tri-Gas, Inc</t>
  </si>
  <si>
    <t>Admissions-Travel</t>
  </si>
  <si>
    <t>Carahsoft Technology Corp.</t>
  </si>
  <si>
    <t>ISS-Cloud Storage</t>
  </si>
  <si>
    <t>Art-Supplies</t>
  </si>
  <si>
    <t>Johnette McKown</t>
  </si>
  <si>
    <t>Inceptia</t>
  </si>
  <si>
    <t>RMA Toll Processing</t>
  </si>
  <si>
    <t>Marketing-Travel</t>
  </si>
  <si>
    <t>Tuition--Non Credit VOC</t>
  </si>
  <si>
    <t>Tuition--Non/Credit Community Programs</t>
  </si>
  <si>
    <t>CDARS 13-week matures 10/12/23</t>
  </si>
  <si>
    <t>Mazanec Construction Co., Inc.</t>
  </si>
  <si>
    <t>PAC-Stage Replacement</t>
  </si>
  <si>
    <t>The CBORD Group, Inc</t>
  </si>
  <si>
    <t>ATDS</t>
  </si>
  <si>
    <t>Workforce-Truck Driving School</t>
  </si>
  <si>
    <t>Total Office Solutions</t>
  </si>
  <si>
    <t>Music-Supplies</t>
  </si>
  <si>
    <t>Professional Development-Supplies</t>
  </si>
  <si>
    <t>Financial Aid-Software Renewal</t>
  </si>
  <si>
    <t>Health Professions-Immunization Tracking</t>
  </si>
  <si>
    <t>Supplies</t>
  </si>
  <si>
    <t>Marianna Industries, Inc.</t>
  </si>
  <si>
    <t>855bugs.com</t>
  </si>
  <si>
    <t>Central Utilities-Pest Control</t>
  </si>
  <si>
    <t>Hewlett Packard</t>
  </si>
  <si>
    <t>ISS-Department Printer Charges</t>
  </si>
  <si>
    <t>Kids College-Consultant Instruction</t>
  </si>
  <si>
    <t>Accounts Receivable-Supplies</t>
  </si>
  <si>
    <t>Adult Education-Supplies</t>
  </si>
  <si>
    <t>Mail Services-Postage</t>
  </si>
  <si>
    <t>RBDR, PLLC-Architects</t>
  </si>
  <si>
    <t>Brazos Media Technologies, LLC</t>
  </si>
  <si>
    <t>Continuing Education-Supplies</t>
  </si>
  <si>
    <t>Student Support Services-Supplies</t>
  </si>
  <si>
    <t>Food Services-Catering</t>
  </si>
  <si>
    <t>United Refrigeration, Inc.</t>
  </si>
  <si>
    <t>School Datebooks</t>
  </si>
  <si>
    <t>Waco Carbonic Co.</t>
  </si>
  <si>
    <t>Open Text Inc</t>
  </si>
  <si>
    <t>Internal Revenue Service</t>
  </si>
  <si>
    <t>Purvis Industries</t>
  </si>
  <si>
    <t>Loop 340 Overhead Door, Inc</t>
  </si>
  <si>
    <t>Gary L. Myles</t>
  </si>
  <si>
    <t>Paralegal-Online Access</t>
  </si>
  <si>
    <t>Marighny E. Dutton</t>
  </si>
  <si>
    <t>Demco Inc</t>
  </si>
  <si>
    <t>CE-Instructional Supplies</t>
  </si>
  <si>
    <t>Samantha R. Henry</t>
  </si>
  <si>
    <t>Rad Tech-Instructional Mileage</t>
  </si>
  <si>
    <t>Alyssa K. Van Vleet</t>
  </si>
  <si>
    <t>Student Resources-Telephone</t>
  </si>
  <si>
    <t>Custodial Supplies to ESEC</t>
  </si>
  <si>
    <t>Lisa Elliott</t>
  </si>
  <si>
    <t>Sheet Music Plus</t>
  </si>
  <si>
    <t>Stacy A. Reeves</t>
  </si>
  <si>
    <t>Elizabeth Garcia</t>
  </si>
  <si>
    <t>Ashlee H. Keyes</t>
  </si>
  <si>
    <t>Dance-Travel</t>
  </si>
  <si>
    <t>Courtney Watson</t>
  </si>
  <si>
    <t>Sherwin-Williams</t>
  </si>
  <si>
    <t>H.B. Blake Company, Inc.</t>
  </si>
  <si>
    <t>Latasha T. Davis</t>
  </si>
  <si>
    <t>CREW-Travel</t>
  </si>
  <si>
    <t>Dylan T. Mahanay</t>
  </si>
  <si>
    <t>Aug '22/Aug '23</t>
  </si>
  <si>
    <t>Aug</t>
  </si>
  <si>
    <t>Twelve months or 100.00% into the fiscal year</t>
  </si>
  <si>
    <t>Thru Aug 2022</t>
  </si>
  <si>
    <t>Thru Aug 2023</t>
  </si>
  <si>
    <t>Aug '23/Budget</t>
  </si>
  <si>
    <t>Total Expenditures (excluding GASB expenses)</t>
  </si>
  <si>
    <t>Net Operating Changes (excluding GASB expenses)</t>
  </si>
  <si>
    <t>GASB 68 Expense</t>
  </si>
  <si>
    <t>GASB 75 Expense</t>
  </si>
  <si>
    <t>Expenditures for August 2023</t>
  </si>
  <si>
    <t>The Bank of New York</t>
  </si>
  <si>
    <t>Bond Series 2015</t>
  </si>
  <si>
    <t>Series 2013 Bond</t>
  </si>
  <si>
    <t>THECB</t>
  </si>
  <si>
    <t>SSAP Grant-Return of Funds</t>
  </si>
  <si>
    <t>Texas Tech Suite-Renovation</t>
  </si>
  <si>
    <t>McLennan County Appraisal Dist</t>
  </si>
  <si>
    <t>Financial Services-Tax Allocation</t>
  </si>
  <si>
    <t>TouchPoint Medical Inc</t>
  </si>
  <si>
    <t>Perkins-Nursing- Medication Dispensing Cabinet</t>
  </si>
  <si>
    <t>Office Furniture</t>
  </si>
  <si>
    <t>TACC</t>
  </si>
  <si>
    <t>Board-Membership Dues</t>
  </si>
  <si>
    <t>Athletics-Student Housing Rent</t>
  </si>
  <si>
    <t>Medco Sports Medicine</t>
  </si>
  <si>
    <t>Athletic Training-Supplies</t>
  </si>
  <si>
    <t>Ruffalo Noel Levitz</t>
  </si>
  <si>
    <t>Title V-Student Surveys</t>
  </si>
  <si>
    <t>Bookstore-Financial Aid</t>
  </si>
  <si>
    <t>MTA-Re-Roof</t>
  </si>
  <si>
    <t>Empyra Inc.</t>
  </si>
  <si>
    <t>ISS-Mobile Clincal Computing</t>
  </si>
  <si>
    <t>Continental Touring Solutions</t>
  </si>
  <si>
    <t>Athletics-Bus Charters</t>
  </si>
  <si>
    <t>Senseability Inc.</t>
  </si>
  <si>
    <t>Continuing Education-Corporate Training</t>
  </si>
  <si>
    <t>Motorola Solutions, Inc.</t>
  </si>
  <si>
    <t>Emergency Management-Phone Services</t>
  </si>
  <si>
    <t>Commencement-Live Streaming</t>
  </si>
  <si>
    <t>FlightPath Agency</t>
  </si>
  <si>
    <t>IREPO-Advertising</t>
  </si>
  <si>
    <t>Benson-Pole Banners</t>
  </si>
  <si>
    <t>Gluu, Inc</t>
  </si>
  <si>
    <t>ISS-Gluu Server Community Edition</t>
  </si>
  <si>
    <t>Bullseye Glass</t>
  </si>
  <si>
    <t>Wellness/Fitness Building-Glass Wall</t>
  </si>
  <si>
    <t>Environmental Marketing Srvs.</t>
  </si>
  <si>
    <t>Amigos Library Services</t>
  </si>
  <si>
    <t>Library-Database Software Renewal</t>
  </si>
  <si>
    <t>GT Distributors</t>
  </si>
  <si>
    <t>Security-Supplies</t>
  </si>
  <si>
    <t>Mongoose</t>
  </si>
  <si>
    <t>ISS-Texting Platform Software</t>
  </si>
  <si>
    <t>Alliance Electrical Group</t>
  </si>
  <si>
    <t>Foundation-Donations</t>
  </si>
  <si>
    <t>Lochridge-Priest, Inc.</t>
  </si>
  <si>
    <t>Ranch-AC System</t>
  </si>
  <si>
    <t>Greenville Transformer Company</t>
  </si>
  <si>
    <t>Athletic Trainer-Whirlpool Bath</t>
  </si>
  <si>
    <t>ExamSoft Worldwide, Inc</t>
  </si>
  <si>
    <t>Nursing-Exam and Assessment Software</t>
  </si>
  <si>
    <t>MasteryPrep</t>
  </si>
  <si>
    <t>MEOC-Supplies</t>
  </si>
  <si>
    <t xml:space="preserve">Sheehy, Lovelace &amp; Mayfield, </t>
  </si>
  <si>
    <t>Fastforward Kids, LLC</t>
  </si>
  <si>
    <t>MAC Building-Furniture</t>
  </si>
  <si>
    <t>Admissions-Supplies</t>
  </si>
  <si>
    <t>Maker's Edge Makerspace</t>
  </si>
  <si>
    <t>Kids College-Minecraft Class</t>
  </si>
  <si>
    <t>Aztec Software LLC</t>
  </si>
  <si>
    <t>The Chronicle of Higher Ed</t>
  </si>
  <si>
    <t>BSN Sports, LLC</t>
  </si>
  <si>
    <t>Athletics-Supplies</t>
  </si>
  <si>
    <t>WorkZone LLC</t>
  </si>
  <si>
    <t>Marcom-Software Maintenance</t>
  </si>
  <si>
    <t>True Initiative-Advertising</t>
  </si>
  <si>
    <t>Phoenix Connection Consulting</t>
  </si>
  <si>
    <t>TBRI Training for Child Lab School Staff</t>
  </si>
  <si>
    <t>American Psychiatric Assoc Pub</t>
  </si>
  <si>
    <t>TASB, Inc</t>
  </si>
  <si>
    <t>President's Office-Institutional Membership</t>
  </si>
  <si>
    <t>Lucille Jones</t>
  </si>
  <si>
    <t>TRIO SSS-Other Expenses</t>
  </si>
  <si>
    <t>Library-Online Subscription Renewals</t>
  </si>
  <si>
    <t>IREPO-Desk Top Computers</t>
  </si>
  <si>
    <t>OVH US LLC</t>
  </si>
  <si>
    <t>MicroTech Microscope Services</t>
  </si>
  <si>
    <t>Heart of Texas Golf Academy</t>
  </si>
  <si>
    <t>Waco Transit</t>
  </si>
  <si>
    <t>NJCAA</t>
  </si>
  <si>
    <t>Athletics-Membership Dues</t>
  </si>
  <si>
    <t>Gear Wash-CO</t>
  </si>
  <si>
    <t>RANGER COLLEGE</t>
  </si>
  <si>
    <t>Athletics-Conference Dues</t>
  </si>
  <si>
    <t>Displays2go</t>
  </si>
  <si>
    <t>University Center-Digital Signage</t>
  </si>
  <si>
    <t>Ludwig Saw &amp; Tool</t>
  </si>
  <si>
    <t>EverTrue Inc</t>
  </si>
  <si>
    <t>Foundation-Thankview Software Renewal</t>
  </si>
  <si>
    <t>Texas General Land Office</t>
  </si>
  <si>
    <t>Env Services, Inc.</t>
  </si>
  <si>
    <t>Emergency Management-Supplies</t>
  </si>
  <si>
    <t>UBIT Late File</t>
  </si>
  <si>
    <t>Nestle USA, Inc.</t>
  </si>
  <si>
    <t>Susan S. Goss</t>
  </si>
  <si>
    <t>Nursing/Perkins-Travel</t>
  </si>
  <si>
    <t>Lakeshore Learning Materials</t>
  </si>
  <si>
    <t>Commencement-Hall Rental</t>
  </si>
  <si>
    <t>Sage Publishing</t>
  </si>
  <si>
    <t>Title V-School Date Book</t>
  </si>
  <si>
    <t>Equipment Depot</t>
  </si>
  <si>
    <t>Cornerstone Plumbing</t>
  </si>
  <si>
    <t>ISS-Technical Supplies</t>
  </si>
  <si>
    <t>Waco Window Cleaning</t>
  </si>
  <si>
    <t>National Healthcareer Assoc</t>
  </si>
  <si>
    <t>Medical Assistant-Exams</t>
  </si>
  <si>
    <t>Prometric LLC</t>
  </si>
  <si>
    <t>Community Programs-State Exam Vouchers</t>
  </si>
  <si>
    <t>Insight Public Sector Inc</t>
  </si>
  <si>
    <t>Kleen-Air</t>
  </si>
  <si>
    <t>Completion Center-Supplies</t>
  </si>
  <si>
    <t>Karen Crump</t>
  </si>
  <si>
    <t>SACSCOC</t>
  </si>
  <si>
    <t>Institutional Effectiveness-SACS Visit</t>
  </si>
  <si>
    <t>University Center-Supplies</t>
  </si>
  <si>
    <t>Library-Membership Fee</t>
  </si>
  <si>
    <t>HEB Food Store</t>
  </si>
  <si>
    <t>Softball-Meal Cards</t>
  </si>
  <si>
    <t>Baseball-Meal Cards</t>
  </si>
  <si>
    <t>Tiffany A. Marty</t>
  </si>
  <si>
    <t>KHT Electronics</t>
  </si>
  <si>
    <t>Dreamfly Promotions Inc</t>
  </si>
  <si>
    <t>ISS-Department Printer Servivce</t>
  </si>
  <si>
    <t>Waco Regional Tennis &amp; Fitness</t>
  </si>
  <si>
    <t>Casco Industries</t>
  </si>
  <si>
    <t>MAC Building-Texas Tech Renovation</t>
  </si>
  <si>
    <t>Proforma</t>
  </si>
  <si>
    <t>North Hills Promotions</t>
  </si>
  <si>
    <t>Presidents Office-Umbrellas</t>
  </si>
  <si>
    <t>Med Lab-Microscope Maintenance</t>
  </si>
  <si>
    <t>Adult Education-Infastructure Costs</t>
  </si>
  <si>
    <t>Ranch-HVAC Repairs</t>
  </si>
  <si>
    <t>Math-Supplies</t>
  </si>
  <si>
    <t>Memphis Drum Shop</t>
  </si>
  <si>
    <t>Grainger</t>
  </si>
  <si>
    <t>Historic Waco Foundation</t>
  </si>
  <si>
    <t>McKown-Contingency</t>
  </si>
  <si>
    <t>CDW Government, Inc</t>
  </si>
  <si>
    <t>ISS-Fiber Optic Cables</t>
  </si>
  <si>
    <t>North American Rescue LLC</t>
  </si>
  <si>
    <t>Access Specialist-Card Toner</t>
  </si>
  <si>
    <t>Infobase</t>
  </si>
  <si>
    <t>Library-Database Bloom Renewal</t>
  </si>
  <si>
    <t>Title V-Supplies</t>
  </si>
  <si>
    <t>Athens Publishing</t>
  </si>
  <si>
    <t>Lead Tell Company, Inc</t>
  </si>
  <si>
    <t>Rad  Tech</t>
  </si>
  <si>
    <t>Hungate Hay Farm</t>
  </si>
  <si>
    <t>University Center-Advertising</t>
  </si>
  <si>
    <t>Athletics-Internet Services</t>
  </si>
  <si>
    <t>Reimer Pump Sales &amp; Service</t>
  </si>
  <si>
    <t>Michaela R. McCown</t>
  </si>
  <si>
    <t>Sustainability Committee Expenses</t>
  </si>
  <si>
    <t>Athletics-Student Housing AC Maintenance</t>
  </si>
  <si>
    <t>Peter L. Stark</t>
  </si>
  <si>
    <t>Baseball-Travel</t>
  </si>
  <si>
    <t>Sun Mountain</t>
  </si>
  <si>
    <t>Womens Golf-Supplies</t>
  </si>
  <si>
    <t>Rhett Hulcy</t>
  </si>
  <si>
    <t>McAlister's Deli-Waco</t>
  </si>
  <si>
    <t>Cynthia A. McAdams</t>
  </si>
  <si>
    <t>Edwin T. Walker</t>
  </si>
  <si>
    <t>Paramedicine- Exam Proctor</t>
  </si>
  <si>
    <t>Trinity Ceramic Supply, Inc.</t>
  </si>
  <si>
    <t>Discount School Supply</t>
  </si>
  <si>
    <t>TCCTA</t>
  </si>
  <si>
    <t>Community Programs-Access Codes</t>
  </si>
  <si>
    <t>NAFECO</t>
  </si>
  <si>
    <t>Bain Paper Company</t>
  </si>
  <si>
    <t>Reed's Flowers</t>
  </si>
  <si>
    <t>For confirmation only.</t>
  </si>
  <si>
    <t>Seedhouse Creative LLC</t>
  </si>
  <si>
    <t>Foundation-Advertising</t>
  </si>
  <si>
    <t>Vari Sales Corporation</t>
  </si>
  <si>
    <t>Success Coach-Supplies</t>
  </si>
  <si>
    <t>The Bank of New York Mellon</t>
  </si>
  <si>
    <t>Bond Series 2017-Agent Fees</t>
  </si>
  <si>
    <t>Baylor Lariat Advertising</t>
  </si>
  <si>
    <t>July 2023 Sales Tax</t>
  </si>
  <si>
    <t>Universal Companies, Inc</t>
  </si>
  <si>
    <t>Cosmetolgy-Supplies</t>
  </si>
  <si>
    <t>Premier Services</t>
  </si>
  <si>
    <t>Becky B. Parker</t>
  </si>
  <si>
    <t>Celtex Pipes and Drum</t>
  </si>
  <si>
    <t>Summer Commencement 2023- bagpipes</t>
  </si>
  <si>
    <t>Lee Enterprises Advertising</t>
  </si>
  <si>
    <t>Financial Services-Advertising</t>
  </si>
  <si>
    <t>NJCAA Coaches Association</t>
  </si>
  <si>
    <t>Athletics-Coaches Association Dues</t>
  </si>
  <si>
    <t>Central Texas Publishing LP</t>
  </si>
  <si>
    <t>Britt N. Craig</t>
  </si>
  <si>
    <t>Baylor University</t>
  </si>
  <si>
    <t>Softball-Ropes Course</t>
  </si>
  <si>
    <t>Kerr Waste Services LLC</t>
  </si>
  <si>
    <t>Kids College-Advertising</t>
  </si>
  <si>
    <t>Universal Medical Inc</t>
  </si>
  <si>
    <t>Mark James</t>
  </si>
  <si>
    <t>NJCAA Region5</t>
  </si>
  <si>
    <t>Nub Games, Inc</t>
  </si>
  <si>
    <t>Student Support Services-Outdoor Adventure</t>
  </si>
  <si>
    <t>Altrusa International</t>
  </si>
  <si>
    <t>Bellmead Chamber of Commerce</t>
  </si>
  <si>
    <t>American Medical Response</t>
  </si>
  <si>
    <t>Athletics-Medical Standby</t>
  </si>
  <si>
    <t>Admissions-Texting Service</t>
  </si>
  <si>
    <t>Security-Radio System</t>
  </si>
  <si>
    <t>Carolina Biological Supply Com</t>
  </si>
  <si>
    <t>CrackerBarrelOldCountryStore</t>
  </si>
  <si>
    <t>SIDesign and Printing LLC</t>
  </si>
  <si>
    <t>Womens Basketball-Supplies</t>
  </si>
  <si>
    <t>Raw-Bee's LLC</t>
  </si>
  <si>
    <t>Highlander Ranch-Consultant Instruction</t>
  </si>
  <si>
    <t>Richards Supply Company</t>
  </si>
  <si>
    <t>McNamara Custom Services, Inc.</t>
  </si>
  <si>
    <t>LSI ID, LLC</t>
  </si>
  <si>
    <t>Sigma-Aldrich Inc</t>
  </si>
  <si>
    <t>EBSCO Information Services</t>
  </si>
  <si>
    <t>Library-Database Access Fees</t>
  </si>
  <si>
    <t>Extraco Events Center</t>
  </si>
  <si>
    <t>Physical Plant-Utilities</t>
  </si>
  <si>
    <t>Brady H. Bauer</t>
  </si>
  <si>
    <t>BAseball Umpire</t>
  </si>
  <si>
    <t>Bearcom</t>
  </si>
  <si>
    <t>Greg W. Rosche</t>
  </si>
  <si>
    <t>Baseball Umpire</t>
  </si>
  <si>
    <t>Financial Aid-Calling Fees</t>
  </si>
  <si>
    <t>Jodi A. Harper</t>
  </si>
  <si>
    <t>Czeck Student Travel and House expenses</t>
  </si>
  <si>
    <t>A-1 Banner &amp; Sign Co. Inc</t>
  </si>
  <si>
    <t>Alliance Laundry Systems Dist.</t>
  </si>
  <si>
    <t>Cottonwood Creek Golf Course</t>
  </si>
  <si>
    <t>HPE-Golf Classes</t>
  </si>
  <si>
    <t>Laura E. Wichman</t>
  </si>
  <si>
    <t>Institutional Research &amp; Effectiveness-Travel</t>
  </si>
  <si>
    <t>Chalk Spinner LLC</t>
  </si>
  <si>
    <t>ConServe</t>
  </si>
  <si>
    <t>Accounts Receivable-Collection Fees</t>
  </si>
  <si>
    <t>Ward's Science</t>
  </si>
  <si>
    <t>Sticker Universe</t>
  </si>
  <si>
    <t>Security-Database Subscription</t>
  </si>
  <si>
    <t>Biology-Aquarium Maintenance</t>
  </si>
  <si>
    <t>Landscape Supply</t>
  </si>
  <si>
    <t>Central Duplicating-Copier Lease</t>
  </si>
  <si>
    <t>Paul J. Hoffman</t>
  </si>
  <si>
    <t>Student Engagement-Supplies</t>
  </si>
  <si>
    <t>Covetrus North America/Butler</t>
  </si>
  <si>
    <t>Vet Tech-Avimark Software Renewal</t>
  </si>
  <si>
    <t>Neutron Industries</t>
  </si>
  <si>
    <t>CE-Mileage</t>
  </si>
  <si>
    <t>West News</t>
  </si>
  <si>
    <t>Jennifer L. Aleman</t>
  </si>
  <si>
    <t>ARRT Registr Assisitance Award</t>
  </si>
  <si>
    <t>Alejandra O. Montelongo</t>
  </si>
  <si>
    <t>Katina C. Taylor</t>
  </si>
  <si>
    <t>True Grant-Drug Testing</t>
  </si>
  <si>
    <t>Fellotain S. Fizer, Jr.</t>
  </si>
  <si>
    <t>ARRT Registry Assistance Award</t>
  </si>
  <si>
    <t>Connor E. Kelley</t>
  </si>
  <si>
    <t>K Paul Holt</t>
  </si>
  <si>
    <t>Board of Trustees-Travel</t>
  </si>
  <si>
    <t>Fisher Scientific Company LLC</t>
  </si>
  <si>
    <t>Technology for Education</t>
  </si>
  <si>
    <t>Sue Allen</t>
  </si>
  <si>
    <t>Vet Tech-Instructional Travel</t>
  </si>
  <si>
    <t>PSI Services LLC</t>
  </si>
  <si>
    <t>McJcd-Business Office</t>
  </si>
  <si>
    <t>International Buddy-Fall 2023</t>
  </si>
  <si>
    <t>EDMA</t>
  </si>
  <si>
    <t>Marcom-Supplies</t>
  </si>
  <si>
    <t>International Buddy-Advance</t>
  </si>
  <si>
    <t>Mario A. Leal, Jr.</t>
  </si>
  <si>
    <t>Retirement Party Reimb-Rita Jacinto</t>
  </si>
  <si>
    <t>Central Utilities-Suppiles</t>
  </si>
  <si>
    <t>Gamdan A. Alrowaishan</t>
  </si>
  <si>
    <t>NASA MINDS</t>
  </si>
  <si>
    <t>Joseph A. Cameron</t>
  </si>
  <si>
    <t>Judith A. Marcos</t>
  </si>
  <si>
    <t>Edward S. Rodriguez</t>
  </si>
  <si>
    <t>Solomon B. Stern</t>
  </si>
  <si>
    <t>Ollie A. Wess</t>
  </si>
  <si>
    <t>Gisela I. Delfin</t>
  </si>
  <si>
    <t>Paloma C. Pena</t>
  </si>
  <si>
    <t>Michael V. Lopez</t>
  </si>
  <si>
    <t>Upward Bound-Travel</t>
  </si>
  <si>
    <t>James D. Burkhart</t>
  </si>
  <si>
    <t>Darrel Cooper</t>
  </si>
  <si>
    <t>Delando Lewis</t>
  </si>
  <si>
    <t>Elliott Electric Supply Inc.</t>
  </si>
  <si>
    <t>Riesel Rustler</t>
  </si>
  <si>
    <t>MLT-Instructional Mileage</t>
  </si>
  <si>
    <t>Foundation-Donations for Food Pantry</t>
  </si>
  <si>
    <t>MLT-Travel</t>
  </si>
  <si>
    <t>McMullen Service</t>
  </si>
  <si>
    <t>Student Housing-Appliance Repairs</t>
  </si>
  <si>
    <t>Cintas Corporation</t>
  </si>
  <si>
    <t>Shelley L. Blackwood</t>
  </si>
  <si>
    <t>Nursing-Travel</t>
  </si>
  <si>
    <t>Campus-Utilites</t>
  </si>
  <si>
    <t>Kaplan Early Learning Company</t>
  </si>
  <si>
    <t>Flinn Scientific Inc</t>
  </si>
  <si>
    <t>Director ESEC-Travel</t>
  </si>
  <si>
    <t>VWR International, Inc</t>
  </si>
  <si>
    <t>Clay Swink</t>
  </si>
  <si>
    <t>MEOC-Telephpne</t>
  </si>
  <si>
    <t>Cheryl A. Peter</t>
  </si>
  <si>
    <t>Massage Therapy-Travel</t>
  </si>
  <si>
    <t>Sarah L. Aynesworth</t>
  </si>
  <si>
    <t>Technical Laboratory Systems</t>
  </si>
  <si>
    <t>Laura Crapps</t>
  </si>
  <si>
    <t>TRIO SSS-Student Travel</t>
  </si>
  <si>
    <t>EAN Services LLC</t>
  </si>
  <si>
    <t>International Student's-Travel</t>
  </si>
  <si>
    <t>Grayson S. Meek</t>
  </si>
  <si>
    <t>Financial Services-CPA License Renewal</t>
  </si>
  <si>
    <t>ReadyRefresh by Nestle</t>
  </si>
  <si>
    <t>Institytional Resilience IREPO-Travel</t>
  </si>
  <si>
    <t>Centex Carpet &amp; Interiors</t>
  </si>
  <si>
    <t>Commencement-Ambulance Standby</t>
  </si>
  <si>
    <t>Donna K. Wiley</t>
  </si>
  <si>
    <t>Library Services-Travel</t>
  </si>
  <si>
    <t>Human Resources-Name Searches</t>
  </si>
  <si>
    <t>Viking Electronics</t>
  </si>
  <si>
    <t>Summit Electric Supply Co</t>
  </si>
  <si>
    <t>Evelyn P. Diehl</t>
  </si>
  <si>
    <t>TRIO EOC-Travel</t>
  </si>
  <si>
    <t>Human Services-Aquarium Supplies</t>
  </si>
  <si>
    <t>Oliver Farrier Services LLC</t>
  </si>
  <si>
    <t>HOT Goodwill Industries, Inc</t>
  </si>
  <si>
    <t>Community Programs-Computer Classes</t>
  </si>
  <si>
    <t>Michelle Telg</t>
  </si>
  <si>
    <t>AEL-Travel</t>
  </si>
  <si>
    <t>Zoom Video Communications, Inc</t>
  </si>
  <si>
    <t>ISS-Audio Conferencing</t>
  </si>
  <si>
    <t>Tiffany Ann Lynch</t>
  </si>
  <si>
    <t>Dance-Rhinestones</t>
  </si>
  <si>
    <t>Human Services-Aquarium Fees</t>
  </si>
  <si>
    <t>Child Develpoment-Supplies</t>
  </si>
  <si>
    <t>United Parcel Service</t>
  </si>
  <si>
    <t>Mail Services-Department Postage</t>
  </si>
  <si>
    <t>Vet Tech-Supplies</t>
  </si>
  <si>
    <t>CNA Surety</t>
  </si>
  <si>
    <t>Insurance-Police Bond</t>
  </si>
  <si>
    <t>Estella L. Lopez</t>
  </si>
  <si>
    <t>Czech Student-House Furniture</t>
  </si>
  <si>
    <t>International Buddy Program-Furniture</t>
  </si>
  <si>
    <t>Radiology-Film Badges</t>
  </si>
  <si>
    <t>Meredith R. Brown</t>
  </si>
  <si>
    <t>Softball-Telephone</t>
  </si>
  <si>
    <t>MindEdge Inc</t>
  </si>
  <si>
    <t>Ambolds</t>
  </si>
  <si>
    <t>TRIO EOC-Monthly Mileage</t>
  </si>
  <si>
    <t>Board Member Lunch</t>
  </si>
  <si>
    <t>Texas Department of Licensing</t>
  </si>
  <si>
    <t>Cosmetology-Student Permit</t>
  </si>
  <si>
    <t>Cert Med Assist-Instructional Travel</t>
  </si>
  <si>
    <t>Ashli Y. Magana Herrera</t>
  </si>
  <si>
    <t>International Buddy expeses</t>
  </si>
  <si>
    <t>Award Specialties</t>
  </si>
  <si>
    <t>Student Records-Supplies</t>
  </si>
  <si>
    <t>Colin P. Porter</t>
  </si>
  <si>
    <t>Library Services-Instructional Travel</t>
  </si>
  <si>
    <t>Adult Education-MyOneFlow Subscription</t>
  </si>
  <si>
    <t>Jaynes, Reitmeier, Boyd &amp; Therrell, P.C.</t>
  </si>
  <si>
    <t>Surgical Tech-Supplies</t>
  </si>
  <si>
    <t>Institutional Resilience IREPO-Travel</t>
  </si>
  <si>
    <t>Audit Services</t>
  </si>
  <si>
    <t>Waiting on numbers for FY2023 caculation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</si>
</sst>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0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37" fontId="7" fillId="0" borderId="12" xfId="136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0" fontId="7" fillId="0" borderId="30" xfId="0" applyFont="1" applyBorder="1"/>
    <xf numFmtId="37" fontId="0" fillId="0" borderId="62" xfId="0" applyNumberFormat="1" applyBorder="1"/>
    <xf numFmtId="37" fontId="0" fillId="0" borderId="61" xfId="0" applyNumberFormat="1" applyBorder="1"/>
    <xf numFmtId="166" fontId="0" fillId="0" borderId="63" xfId="136" applyNumberFormat="1" applyFont="1" applyBorder="1"/>
    <xf numFmtId="37" fontId="0" fillId="0" borderId="47" xfId="0" applyNumberFormat="1" applyBorder="1"/>
    <xf numFmtId="37" fontId="0" fillId="57" borderId="0" xfId="0" applyNumberForma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8" borderId="44" xfId="0" applyFont="1" applyFill="1" applyBorder="1"/>
    <xf numFmtId="17" fontId="8" fillId="58" borderId="49" xfId="0" applyNumberFormat="1" applyFont="1" applyFill="1" applyBorder="1" applyAlignment="1">
      <alignment horizontal="center"/>
    </xf>
    <xf numFmtId="17" fontId="8" fillId="58" borderId="50" xfId="0" applyNumberFormat="1" applyFont="1" applyFill="1" applyBorder="1" applyAlignment="1">
      <alignment horizontal="center"/>
    </xf>
    <xf numFmtId="17" fontId="8" fillId="58" borderId="51" xfId="0" applyNumberFormat="1" applyFont="1" applyFill="1" applyBorder="1" applyAlignment="1">
      <alignment horizontal="center"/>
    </xf>
    <xf numFmtId="17" fontId="8" fillId="58" borderId="49" xfId="0" quotePrefix="1" applyNumberFormat="1" applyFont="1" applyFill="1" applyBorder="1" applyAlignment="1">
      <alignment horizontal="center"/>
    </xf>
    <xf numFmtId="17" fontId="8" fillId="58" borderId="50" xfId="0" quotePrefix="1" applyNumberFormat="1" applyFont="1" applyFill="1" applyBorder="1" applyAlignment="1">
      <alignment horizontal="center"/>
    </xf>
    <xf numFmtId="17" fontId="8" fillId="58" borderId="51" xfId="0" quotePrefix="1" applyNumberFormat="1" applyFont="1" applyFill="1" applyBorder="1" applyAlignment="1">
      <alignment horizontal="center"/>
    </xf>
    <xf numFmtId="0" fontId="32" fillId="58" borderId="12" xfId="0" applyFont="1" applyFill="1" applyBorder="1"/>
    <xf numFmtId="0" fontId="8" fillId="58" borderId="8" xfId="0" applyFont="1" applyFill="1" applyBorder="1" applyAlignment="1">
      <alignment horizontal="center"/>
    </xf>
    <xf numFmtId="0" fontId="32" fillId="58" borderId="10" xfId="0" applyFont="1" applyFill="1" applyBorder="1"/>
    <xf numFmtId="0" fontId="8" fillId="58" borderId="10" xfId="0" applyFont="1" applyFill="1" applyBorder="1" applyAlignment="1">
      <alignment horizontal="center"/>
    </xf>
    <xf numFmtId="0" fontId="33" fillId="58" borderId="12" xfId="0" applyFont="1" applyFill="1" applyBorder="1"/>
    <xf numFmtId="0" fontId="7" fillId="58" borderId="12" xfId="0" applyFont="1" applyFill="1" applyBorder="1" applyAlignment="1">
      <alignment horizontal="left" indent="1"/>
    </xf>
    <xf numFmtId="0" fontId="26" fillId="58" borderId="12" xfId="0" applyFont="1" applyFill="1" applyBorder="1" applyAlignment="1">
      <alignment horizontal="left" indent="1"/>
    </xf>
    <xf numFmtId="37" fontId="26" fillId="58" borderId="12" xfId="143" applyNumberFormat="1" applyFont="1" applyFill="1" applyBorder="1"/>
    <xf numFmtId="37" fontId="26" fillId="58" borderId="12" xfId="0" applyNumberFormat="1" applyFont="1" applyFill="1" applyBorder="1"/>
    <xf numFmtId="0" fontId="33" fillId="58" borderId="44" xfId="0" applyFont="1" applyFill="1" applyBorder="1"/>
    <xf numFmtId="37" fontId="9" fillId="58" borderId="44" xfId="143" applyNumberFormat="1" applyFont="1" applyFill="1" applyBorder="1"/>
    <xf numFmtId="37" fontId="26" fillId="58" borderId="44" xfId="143" applyNumberFormat="1" applyFont="1" applyFill="1" applyBorder="1"/>
    <xf numFmtId="0" fontId="7" fillId="58" borderId="10" xfId="0" applyFont="1" applyFill="1" applyBorder="1" applyAlignment="1">
      <alignment horizontal="left" indent="1"/>
    </xf>
    <xf numFmtId="37" fontId="26" fillId="58" borderId="10" xfId="143" applyNumberFormat="1" applyFont="1" applyFill="1" applyBorder="1"/>
    <xf numFmtId="0" fontId="33" fillId="58" borderId="10" xfId="0" applyFont="1" applyFill="1" applyBorder="1"/>
    <xf numFmtId="37" fontId="9" fillId="58" borderId="10" xfId="0" applyNumberFormat="1" applyFont="1" applyFill="1" applyBorder="1"/>
    <xf numFmtId="37" fontId="9" fillId="58" borderId="10" xfId="143" applyNumberFormat="1" applyFont="1" applyFill="1" applyBorder="1"/>
    <xf numFmtId="0" fontId="8" fillId="58" borderId="10" xfId="0" applyFont="1" applyFill="1" applyBorder="1"/>
    <xf numFmtId="0" fontId="8" fillId="59" borderId="8" xfId="0" applyFont="1" applyFill="1" applyBorder="1" applyAlignment="1">
      <alignment horizontal="center"/>
    </xf>
    <xf numFmtId="0" fontId="8" fillId="59" borderId="10" xfId="0" applyFont="1" applyFill="1" applyBorder="1" applyAlignment="1">
      <alignment horizontal="center"/>
    </xf>
    <xf numFmtId="37" fontId="26" fillId="59" borderId="12" xfId="0" applyNumberFormat="1" applyFont="1" applyFill="1" applyBorder="1"/>
    <xf numFmtId="37" fontId="9" fillId="59" borderId="44" xfId="143" applyNumberFormat="1" applyFont="1" applyFill="1" applyBorder="1"/>
    <xf numFmtId="37" fontId="26" fillId="59" borderId="44" xfId="143" applyNumberFormat="1" applyFont="1" applyFill="1" applyBorder="1"/>
    <xf numFmtId="37" fontId="26" fillId="59" borderId="12" xfId="143" applyNumberFormat="1" applyFont="1" applyFill="1" applyBorder="1"/>
    <xf numFmtId="37" fontId="26" fillId="59" borderId="10" xfId="143" applyNumberFormat="1" applyFont="1" applyFill="1" applyBorder="1"/>
    <xf numFmtId="37" fontId="9" fillId="59" borderId="10" xfId="143" applyNumberFormat="1" applyFont="1" applyFill="1" applyBorder="1"/>
    <xf numFmtId="37" fontId="26" fillId="59" borderId="12" xfId="136" applyNumberFormat="1" applyFont="1" applyFill="1" applyBorder="1"/>
    <xf numFmtId="37" fontId="9" fillId="59" borderId="44" xfId="136" applyNumberFormat="1" applyFont="1" applyFill="1" applyBorder="1"/>
    <xf numFmtId="37" fontId="26" fillId="58" borderId="12" xfId="0" applyNumberFormat="1" applyFont="1" applyFill="1" applyBorder="1" applyAlignment="1">
      <alignment horizontal="right"/>
    </xf>
    <xf numFmtId="37" fontId="26" fillId="58" borderId="12" xfId="149" applyNumberFormat="1" applyFont="1" applyFill="1" applyBorder="1"/>
    <xf numFmtId="37" fontId="26" fillId="59" borderId="12" xfId="149" applyNumberFormat="1" applyFont="1" applyFill="1" applyBorder="1"/>
    <xf numFmtId="37" fontId="7" fillId="58" borderId="12" xfId="149" applyNumberFormat="1" applyFont="1" applyFill="1" applyBorder="1"/>
    <xf numFmtId="37" fontId="33" fillId="58" borderId="10" xfId="144" applyNumberFormat="1" applyFont="1" applyFill="1" applyBorder="1" applyAlignment="1">
      <alignment horizontal="right"/>
    </xf>
    <xf numFmtId="37" fontId="33" fillId="59" borderId="10" xfId="144" applyNumberFormat="1" applyFont="1" applyFill="1" applyBorder="1"/>
    <xf numFmtId="43" fontId="0" fillId="0" borderId="0" xfId="0" applyNumberFormat="1"/>
    <xf numFmtId="37" fontId="7" fillId="0" borderId="0" xfId="144" applyNumberFormat="1" applyFont="1"/>
    <xf numFmtId="37" fontId="7" fillId="0" borderId="12" xfId="144" applyNumberFormat="1" applyBorder="1"/>
    <xf numFmtId="37" fontId="0" fillId="0" borderId="0" xfId="136" applyNumberFormat="1" applyFont="1"/>
    <xf numFmtId="37" fontId="7" fillId="0" borderId="16" xfId="136" applyNumberFormat="1" applyBorder="1"/>
    <xf numFmtId="37" fontId="7" fillId="0" borderId="10" xfId="136" applyNumberFormat="1" applyBorder="1"/>
    <xf numFmtId="37" fontId="7" fillId="0" borderId="38" xfId="136" applyNumberFormat="1" applyBorder="1"/>
    <xf numFmtId="37" fontId="7" fillId="0" borderId="20" xfId="136" applyNumberFormat="1" applyBorder="1"/>
    <xf numFmtId="37" fontId="7" fillId="0" borderId="22" xfId="136" applyNumberFormat="1" applyBorder="1"/>
    <xf numFmtId="37" fontId="7" fillId="0" borderId="12" xfId="136" applyNumberFormat="1" applyFont="1" applyBorder="1"/>
    <xf numFmtId="37" fontId="30" fillId="0" borderId="0" xfId="136" applyNumberFormat="1" applyFont="1"/>
    <xf numFmtId="37" fontId="26" fillId="0" borderId="0" xfId="136" applyNumberFormat="1" applyFont="1"/>
    <xf numFmtId="37" fontId="7" fillId="0" borderId="0" xfId="136" applyNumberFormat="1" applyFont="1"/>
    <xf numFmtId="37" fontId="29" fillId="0" borderId="18" xfId="136" applyNumberFormat="1" applyFont="1" applyBorder="1"/>
    <xf numFmtId="37" fontId="7" fillId="0" borderId="16" xfId="136" applyNumberFormat="1" applyFont="1" applyBorder="1"/>
    <xf numFmtId="37" fontId="7" fillId="0" borderId="38" xfId="144" applyNumberFormat="1" applyBorder="1"/>
    <xf numFmtId="37" fontId="7" fillId="0" borderId="20" xfId="144" applyNumberFormat="1" applyBorder="1"/>
    <xf numFmtId="37" fontId="7" fillId="0" borderId="22" xfId="144" applyNumberFormat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3516630" y="0"/>
          <a:ext cx="5010150" cy="109156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1083247</xdr:colOff>
      <xdr:row>0</xdr:row>
      <xdr:rowOff>0</xdr:rowOff>
    </xdr:from>
    <xdr:to>
      <xdr:col>7</xdr:col>
      <xdr:colOff>50251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3951754" y="0"/>
          <a:ext cx="3481430" cy="108342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225581" y="0"/>
          <a:ext cx="4848225" cy="109156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1"/>
  <sheetViews>
    <sheetView topLeftCell="A11" zoomScaleNormal="100" workbookViewId="0">
      <selection activeCell="B37" sqref="B37:D37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8" width="14.109375" bestFit="1" customWidth="1"/>
  </cols>
  <sheetData>
    <row r="1" spans="1:6" ht="82.5" customHeight="1" x14ac:dyDescent="0.3">
      <c r="A1" s="139"/>
      <c r="B1" s="139"/>
      <c r="C1" s="139"/>
      <c r="D1" s="139"/>
      <c r="E1" s="139"/>
    </row>
    <row r="2" spans="1:6" ht="15" customHeight="1" x14ac:dyDescent="0.3">
      <c r="A2" s="139" t="s">
        <v>0</v>
      </c>
      <c r="B2" s="139"/>
      <c r="C2" s="139"/>
      <c r="D2" s="139"/>
      <c r="E2" s="139"/>
    </row>
    <row r="3" spans="1:6" ht="15" customHeight="1" x14ac:dyDescent="0.3">
      <c r="A3" s="140">
        <v>45169</v>
      </c>
      <c r="B3" s="140"/>
      <c r="C3" s="140"/>
      <c r="D3" s="140"/>
      <c r="E3" s="140"/>
    </row>
    <row r="4" spans="1:6" ht="15" customHeight="1" x14ac:dyDescent="0.25">
      <c r="A4" s="1" t="s">
        <v>34</v>
      </c>
      <c r="B4" s="1"/>
      <c r="C4" s="1"/>
      <c r="D4" s="1"/>
    </row>
    <row r="5" spans="1:6" ht="15" customHeight="1" x14ac:dyDescent="0.25">
      <c r="A5" s="1"/>
      <c r="B5" s="2" t="s">
        <v>293</v>
      </c>
      <c r="C5" s="3" t="s">
        <v>293</v>
      </c>
      <c r="D5" s="4" t="s">
        <v>1</v>
      </c>
    </row>
    <row r="6" spans="1:6" ht="15" customHeight="1" x14ac:dyDescent="0.25">
      <c r="A6" s="1"/>
      <c r="B6" s="5">
        <v>2022</v>
      </c>
      <c r="C6" s="5">
        <v>2023</v>
      </c>
      <c r="D6" s="6" t="s">
        <v>292</v>
      </c>
    </row>
    <row r="7" spans="1:6" ht="15" customHeight="1" x14ac:dyDescent="0.25">
      <c r="A7" s="33" t="s">
        <v>2</v>
      </c>
      <c r="B7" s="16"/>
      <c r="C7" s="1"/>
      <c r="D7" s="106"/>
    </row>
    <row r="8" spans="1:6" ht="15" customHeight="1" x14ac:dyDescent="0.25">
      <c r="A8" s="34"/>
      <c r="B8" s="16"/>
      <c r="C8" s="1"/>
      <c r="D8" s="7"/>
    </row>
    <row r="9" spans="1:6" ht="15" customHeight="1" x14ac:dyDescent="0.25">
      <c r="A9" s="34" t="s">
        <v>74</v>
      </c>
      <c r="B9" s="193">
        <v>29206944</v>
      </c>
      <c r="C9" s="193">
        <f>28470054+1</f>
        <v>28470055</v>
      </c>
      <c r="D9" s="194">
        <f>C9-B9</f>
        <v>-736889</v>
      </c>
      <c r="E9" s="17"/>
      <c r="F9" s="104"/>
    </row>
    <row r="10" spans="1:6" ht="15" customHeight="1" x14ac:dyDescent="0.25">
      <c r="A10" s="34" t="s">
        <v>73</v>
      </c>
      <c r="B10" s="195">
        <v>2628083</v>
      </c>
      <c r="C10" s="195">
        <v>4363449</v>
      </c>
      <c r="D10" s="194">
        <f>C10-B10</f>
        <v>1735366</v>
      </c>
      <c r="E10" s="128"/>
      <c r="F10" s="104"/>
    </row>
    <row r="11" spans="1:6" ht="15" customHeight="1" x14ac:dyDescent="0.25">
      <c r="A11" s="34" t="s">
        <v>3</v>
      </c>
      <c r="B11" s="41">
        <v>21876</v>
      </c>
      <c r="C11" s="41">
        <v>1839</v>
      </c>
      <c r="D11" s="107">
        <f t="shared" ref="D11:D14" si="0">C11-B11</f>
        <v>-20037</v>
      </c>
      <c r="E11" s="19"/>
    </row>
    <row r="12" spans="1:6" ht="15" customHeight="1" x14ac:dyDescent="0.25">
      <c r="A12" s="34" t="s">
        <v>4</v>
      </c>
      <c r="B12" s="41">
        <v>2581191</v>
      </c>
      <c r="C12" s="41">
        <v>1970555</v>
      </c>
      <c r="D12" s="107">
        <f t="shared" si="0"/>
        <v>-610636</v>
      </c>
      <c r="E12" s="19"/>
      <c r="F12" s="121"/>
    </row>
    <row r="13" spans="1:6" ht="15" customHeight="1" x14ac:dyDescent="0.25">
      <c r="A13" s="83" t="s">
        <v>51</v>
      </c>
      <c r="B13" s="41">
        <v>4565609</v>
      </c>
      <c r="C13" s="41">
        <v>4565609</v>
      </c>
      <c r="D13" s="107">
        <f t="shared" si="0"/>
        <v>0</v>
      </c>
      <c r="E13" s="95"/>
      <c r="F13" s="46"/>
    </row>
    <row r="14" spans="1:6" ht="15" customHeight="1" x14ac:dyDescent="0.25">
      <c r="A14" s="83" t="s">
        <v>54</v>
      </c>
      <c r="B14" s="196">
        <v>9239820</v>
      </c>
      <c r="C14" s="196">
        <v>9239820</v>
      </c>
      <c r="D14" s="197">
        <f t="shared" si="0"/>
        <v>0</v>
      </c>
      <c r="F14" s="46"/>
    </row>
    <row r="15" spans="1:6" ht="15" customHeight="1" x14ac:dyDescent="0.25">
      <c r="A15" s="34"/>
      <c r="B15" s="76"/>
      <c r="C15" s="41"/>
      <c r="D15" s="107"/>
    </row>
    <row r="16" spans="1:6" ht="15" customHeight="1" thickBot="1" x14ac:dyDescent="0.3">
      <c r="A16" s="34" t="s">
        <v>5</v>
      </c>
      <c r="B16" s="198">
        <f>SUM(B9:B14)</f>
        <v>48243523</v>
      </c>
      <c r="C16" s="199">
        <f>SUM(C9:C14)</f>
        <v>48611327</v>
      </c>
      <c r="D16" s="200">
        <f>SUM(D9:D13)</f>
        <v>367804</v>
      </c>
      <c r="E16" s="19"/>
    </row>
    <row r="17" spans="1:9" ht="15" customHeight="1" thickTop="1" x14ac:dyDescent="0.25">
      <c r="A17" s="34"/>
      <c r="B17" s="76"/>
      <c r="C17" s="41"/>
      <c r="D17" s="107"/>
    </row>
    <row r="18" spans="1:9" ht="15" customHeight="1" x14ac:dyDescent="0.25">
      <c r="A18" s="35" t="s">
        <v>6</v>
      </c>
      <c r="B18" s="76"/>
      <c r="C18" s="41"/>
      <c r="D18" s="201"/>
      <c r="E18" s="45"/>
    </row>
    <row r="19" spans="1:9" ht="15" customHeight="1" x14ac:dyDescent="0.25">
      <c r="A19" s="34"/>
      <c r="B19" s="42"/>
      <c r="C19" s="41"/>
      <c r="D19" s="107"/>
    </row>
    <row r="20" spans="1:9" ht="15" customHeight="1" x14ac:dyDescent="0.25">
      <c r="A20" s="109" t="s">
        <v>75</v>
      </c>
      <c r="B20" s="41">
        <v>3579450</v>
      </c>
      <c r="C20" s="41">
        <f>4425130+228502</f>
        <v>4653632</v>
      </c>
      <c r="D20" s="107">
        <f t="shared" ref="D20:D26" si="1">C20-B20</f>
        <v>1074182</v>
      </c>
      <c r="E20" s="132"/>
    </row>
    <row r="21" spans="1:9" ht="15" customHeight="1" x14ac:dyDescent="0.25">
      <c r="A21" s="83" t="s">
        <v>55</v>
      </c>
      <c r="B21" s="202">
        <v>7293846</v>
      </c>
      <c r="C21" s="202">
        <v>7293846</v>
      </c>
      <c r="D21" s="107">
        <f t="shared" si="1"/>
        <v>0</v>
      </c>
      <c r="E21" s="46"/>
    </row>
    <row r="22" spans="1:9" ht="15" customHeight="1" x14ac:dyDescent="0.25">
      <c r="A22" s="83" t="s">
        <v>56</v>
      </c>
      <c r="B22" s="202">
        <v>50443572</v>
      </c>
      <c r="C22" s="202">
        <v>50443572</v>
      </c>
      <c r="D22" s="107">
        <f t="shared" si="1"/>
        <v>0</v>
      </c>
      <c r="E22" s="46"/>
    </row>
    <row r="23" spans="1:9" ht="15" customHeight="1" x14ac:dyDescent="0.25">
      <c r="A23" s="109" t="s">
        <v>76</v>
      </c>
      <c r="B23" s="202">
        <v>1124403</v>
      </c>
      <c r="C23" s="202">
        <v>1206351</v>
      </c>
      <c r="D23" s="107">
        <f t="shared" si="1"/>
        <v>81948</v>
      </c>
      <c r="E23" s="46"/>
    </row>
    <row r="24" spans="1:9" ht="15" customHeight="1" x14ac:dyDescent="0.25">
      <c r="A24" s="83" t="s">
        <v>7</v>
      </c>
      <c r="B24" s="202">
        <v>8270262</v>
      </c>
      <c r="C24" s="202">
        <v>9159149</v>
      </c>
      <c r="D24" s="107">
        <f t="shared" si="1"/>
        <v>888887</v>
      </c>
      <c r="E24" s="46"/>
    </row>
    <row r="25" spans="1:9" ht="15" customHeight="1" x14ac:dyDescent="0.25">
      <c r="A25" s="34" t="s">
        <v>52</v>
      </c>
      <c r="B25" s="42">
        <v>8629051</v>
      </c>
      <c r="C25" s="42">
        <v>8629051</v>
      </c>
      <c r="D25" s="107">
        <f t="shared" si="1"/>
        <v>0</v>
      </c>
      <c r="E25" s="46"/>
    </row>
    <row r="26" spans="1:9" ht="15" customHeight="1" x14ac:dyDescent="0.25">
      <c r="A26" s="34" t="s">
        <v>57</v>
      </c>
      <c r="B26" s="196">
        <v>6855609</v>
      </c>
      <c r="C26" s="196">
        <v>6855609</v>
      </c>
      <c r="D26" s="197">
        <f t="shared" si="1"/>
        <v>0</v>
      </c>
      <c r="E26" s="46"/>
    </row>
    <row r="27" spans="1:9" ht="15" customHeight="1" x14ac:dyDescent="0.25">
      <c r="A27" s="34"/>
      <c r="B27" s="76"/>
      <c r="C27" s="41"/>
      <c r="D27" s="107"/>
    </row>
    <row r="28" spans="1:9" ht="15" customHeight="1" x14ac:dyDescent="0.25">
      <c r="A28" s="34" t="s">
        <v>8</v>
      </c>
      <c r="B28" s="76">
        <f>SUM(B20:B26)</f>
        <v>86196193</v>
      </c>
      <c r="C28" s="42">
        <f>SUM(C20:C26)</f>
        <v>88241210</v>
      </c>
      <c r="D28" s="107">
        <f>SUM(D20:D26)</f>
        <v>2045017</v>
      </c>
      <c r="E28" s="19"/>
    </row>
    <row r="29" spans="1:9" ht="15" customHeight="1" x14ac:dyDescent="0.25">
      <c r="A29" s="34"/>
      <c r="B29" s="76"/>
      <c r="C29" s="41"/>
      <c r="D29" s="107"/>
      <c r="E29" s="19"/>
    </row>
    <row r="30" spans="1:9" ht="15" customHeight="1" x14ac:dyDescent="0.25">
      <c r="A30" s="109" t="s">
        <v>9</v>
      </c>
      <c r="B30" s="76">
        <v>14808744</v>
      </c>
      <c r="C30" s="41">
        <v>15137143</v>
      </c>
      <c r="D30" s="107">
        <f t="shared" ref="D30:D33" si="2">C30-B30</f>
        <v>328399</v>
      </c>
      <c r="E30" s="19"/>
      <c r="F30" s="46"/>
      <c r="G30" s="192"/>
      <c r="H30" s="45"/>
      <c r="I30" s="121"/>
    </row>
    <row r="31" spans="1:9" ht="15" customHeight="1" x14ac:dyDescent="0.25">
      <c r="A31" s="83" t="s">
        <v>58</v>
      </c>
      <c r="B31" s="203">
        <v>-12500040</v>
      </c>
      <c r="C31" s="204">
        <v>-11357288</v>
      </c>
      <c r="D31" s="107">
        <f t="shared" si="2"/>
        <v>1142752</v>
      </c>
      <c r="E31" s="19"/>
      <c r="H31" s="45"/>
    </row>
    <row r="32" spans="1:9" ht="15" customHeight="1" x14ac:dyDescent="0.25">
      <c r="A32" s="83" t="s">
        <v>59</v>
      </c>
      <c r="B32" s="203">
        <v>-46755894</v>
      </c>
      <c r="C32" s="204">
        <v>-48059361</v>
      </c>
      <c r="D32" s="107">
        <f t="shared" si="2"/>
        <v>-1303467</v>
      </c>
      <c r="E32" s="19"/>
      <c r="H32" s="45"/>
      <c r="I32" s="121"/>
    </row>
    <row r="33" spans="1:8" ht="15" customHeight="1" x14ac:dyDescent="0.25">
      <c r="A33" s="34" t="s">
        <v>10</v>
      </c>
      <c r="B33" s="205">
        <v>6494520</v>
      </c>
      <c r="C33" s="206">
        <f>'Inc. &amp; Exp.'!F60</f>
        <v>4649623</v>
      </c>
      <c r="D33" s="197">
        <f t="shared" si="2"/>
        <v>-1844897</v>
      </c>
      <c r="H33" s="45"/>
    </row>
    <row r="34" spans="1:8" ht="15" customHeight="1" x14ac:dyDescent="0.25">
      <c r="A34" s="34"/>
      <c r="B34" s="76"/>
      <c r="C34" s="41"/>
      <c r="D34" s="107"/>
      <c r="H34" s="45"/>
    </row>
    <row r="35" spans="1:8" ht="15" customHeight="1" x14ac:dyDescent="0.25">
      <c r="A35" s="34" t="s">
        <v>11</v>
      </c>
      <c r="B35" s="76">
        <f>SUM(B30:B33)</f>
        <v>-37952670</v>
      </c>
      <c r="C35" s="42">
        <f>SUM(C30:C33)</f>
        <v>-39629883</v>
      </c>
      <c r="D35" s="107">
        <f>SUM(D30:D33)</f>
        <v>-1677213</v>
      </c>
      <c r="E35" s="19"/>
      <c r="H35" s="45"/>
    </row>
    <row r="36" spans="1:8" ht="15" customHeight="1" x14ac:dyDescent="0.25">
      <c r="A36" s="34"/>
      <c r="B36" s="76"/>
      <c r="C36" s="41"/>
      <c r="D36" s="107"/>
      <c r="E36" s="19"/>
    </row>
    <row r="37" spans="1:8" ht="15" customHeight="1" thickBot="1" x14ac:dyDescent="0.3">
      <c r="A37" s="36" t="s">
        <v>40</v>
      </c>
      <c r="B37" s="207">
        <f>B35+B28</f>
        <v>48243523</v>
      </c>
      <c r="C37" s="208">
        <f>C35+C28</f>
        <v>48611327</v>
      </c>
      <c r="D37" s="209">
        <f>D35+D28</f>
        <v>367804</v>
      </c>
    </row>
    <row r="38" spans="1:8" ht="15" customHeight="1" thickTop="1" x14ac:dyDescent="0.25">
      <c r="A38" s="1"/>
      <c r="B38" s="1"/>
      <c r="C38" s="1"/>
      <c r="D38" s="1"/>
    </row>
    <row r="39" spans="1:8" x14ac:dyDescent="0.25">
      <c r="B39" s="46"/>
    </row>
    <row r="40" spans="1:8" x14ac:dyDescent="0.25">
      <c r="B40" s="46"/>
      <c r="D40" s="46"/>
      <c r="E40" s="19"/>
    </row>
    <row r="41" spans="1:8" x14ac:dyDescent="0.25">
      <c r="B41" s="46"/>
      <c r="D41" s="46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70"/>
  <sheetViews>
    <sheetView topLeftCell="A38" zoomScaleNormal="100" workbookViewId="0">
      <selection activeCell="A44" sqref="A44"/>
    </sheetView>
  </sheetViews>
  <sheetFormatPr defaultRowHeight="13.2" x14ac:dyDescent="0.25"/>
  <cols>
    <col min="1" max="1" width="45.44140625" bestFit="1" customWidth="1"/>
    <col min="2" max="9" width="15.33203125" customWidth="1"/>
    <col min="10" max="10" width="16" bestFit="1" customWidth="1"/>
    <col min="11" max="11" width="14" bestFit="1" customWidth="1"/>
  </cols>
  <sheetData>
    <row r="1" spans="1:29" ht="82.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25"/>
    </row>
    <row r="2" spans="1:29" x14ac:dyDescent="0.25">
      <c r="A2" s="142" t="s">
        <v>12</v>
      </c>
      <c r="B2" s="142"/>
      <c r="C2" s="142"/>
      <c r="D2" s="142"/>
      <c r="E2" s="142"/>
      <c r="F2" s="142"/>
      <c r="G2" s="142"/>
      <c r="H2" s="142"/>
      <c r="I2" s="142"/>
      <c r="J2" s="25"/>
    </row>
    <row r="3" spans="1:29" x14ac:dyDescent="0.25">
      <c r="A3" s="143">
        <v>45169</v>
      </c>
      <c r="B3" s="143"/>
      <c r="C3" s="143"/>
      <c r="D3" s="143"/>
      <c r="E3" s="143"/>
      <c r="F3" s="143"/>
      <c r="G3" s="143"/>
      <c r="H3" s="143"/>
      <c r="I3" s="143"/>
      <c r="J3" s="25"/>
    </row>
    <row r="4" spans="1:29" x14ac:dyDescent="0.25">
      <c r="A4" s="142" t="s">
        <v>294</v>
      </c>
      <c r="B4" s="142"/>
      <c r="C4" s="142"/>
      <c r="D4" s="142"/>
      <c r="E4" s="142"/>
      <c r="F4" s="142"/>
      <c r="G4" s="142"/>
      <c r="H4" s="142"/>
      <c r="I4" s="142"/>
      <c r="J4" s="25"/>
    </row>
    <row r="5" spans="1:29" x14ac:dyDescent="0.25">
      <c r="A5" s="67"/>
      <c r="B5" s="25"/>
      <c r="C5" s="37"/>
      <c r="D5" s="25"/>
      <c r="E5" s="25"/>
      <c r="F5" s="25"/>
      <c r="G5" s="25"/>
      <c r="H5" s="25"/>
      <c r="I5" s="25"/>
    </row>
    <row r="6" spans="1:29" x14ac:dyDescent="0.25">
      <c r="A6" s="16"/>
      <c r="B6" s="122" t="s">
        <v>104</v>
      </c>
      <c r="C6" s="122" t="s">
        <v>127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5">
      <c r="A7" s="22"/>
      <c r="B7" s="53" t="s">
        <v>166</v>
      </c>
      <c r="C7" s="53" t="s">
        <v>166</v>
      </c>
      <c r="D7" s="77" t="s">
        <v>295</v>
      </c>
      <c r="E7" s="11" t="s">
        <v>15</v>
      </c>
      <c r="F7" s="11" t="s">
        <v>296</v>
      </c>
      <c r="G7" s="11" t="s">
        <v>15</v>
      </c>
      <c r="H7" s="78" t="s">
        <v>292</v>
      </c>
      <c r="I7" s="5" t="s">
        <v>297</v>
      </c>
    </row>
    <row r="8" spans="1:29" x14ac:dyDescent="0.25">
      <c r="A8" s="70" t="s">
        <v>16</v>
      </c>
      <c r="B8" s="69"/>
      <c r="C8" s="54"/>
      <c r="D8" s="60"/>
      <c r="E8" s="14"/>
      <c r="F8" s="12"/>
      <c r="G8" s="12"/>
      <c r="H8" s="15"/>
      <c r="I8" s="39"/>
    </row>
    <row r="9" spans="1:29" x14ac:dyDescent="0.25">
      <c r="A9" s="82" t="s">
        <v>50</v>
      </c>
      <c r="B9" s="55">
        <v>11913319</v>
      </c>
      <c r="C9" s="55">
        <v>11913319</v>
      </c>
      <c r="D9" s="19">
        <v>11913320</v>
      </c>
      <c r="E9" s="27">
        <f>D9/B9</f>
        <v>1.0000000839396646</v>
      </c>
      <c r="F9" s="19">
        <v>11913318</v>
      </c>
      <c r="G9" s="27">
        <f>F9/C9</f>
        <v>0.99999991606033545</v>
      </c>
      <c r="H9" s="18">
        <f>F9-D9</f>
        <v>-2</v>
      </c>
      <c r="I9" s="47">
        <f>F9-C9</f>
        <v>-1</v>
      </c>
    </row>
    <row r="10" spans="1:29" x14ac:dyDescent="0.25">
      <c r="A10" s="82" t="s">
        <v>53</v>
      </c>
      <c r="B10" s="92">
        <v>0</v>
      </c>
      <c r="C10" s="93">
        <v>0</v>
      </c>
      <c r="D10" s="19">
        <v>21699</v>
      </c>
      <c r="E10" s="27">
        <v>0</v>
      </c>
      <c r="F10" s="19">
        <v>16125</v>
      </c>
      <c r="G10" s="27">
        <v>0</v>
      </c>
      <c r="H10" s="18">
        <f>F10-D10</f>
        <v>-5574</v>
      </c>
      <c r="I10" s="47">
        <f>F10-C10</f>
        <v>16125</v>
      </c>
    </row>
    <row r="11" spans="1:29" x14ac:dyDescent="0.25">
      <c r="A11" s="82"/>
      <c r="B11" s="56"/>
      <c r="C11" s="56"/>
      <c r="D11" s="19"/>
      <c r="E11" s="81"/>
      <c r="F11" s="19"/>
      <c r="G11" s="27"/>
      <c r="H11" s="18"/>
      <c r="I11" s="47"/>
    </row>
    <row r="12" spans="1:29" x14ac:dyDescent="0.25">
      <c r="A12" s="68" t="s">
        <v>17</v>
      </c>
      <c r="B12" s="56">
        <v>14828843</v>
      </c>
      <c r="C12" s="56">
        <v>14137000</v>
      </c>
      <c r="D12" s="19">
        <v>14901986</v>
      </c>
      <c r="E12" s="27">
        <f t="shared" ref="E12:E21" si="0">D12/B12</f>
        <v>1.0049324819205383</v>
      </c>
      <c r="F12" s="19">
        <v>14221816</v>
      </c>
      <c r="G12" s="27">
        <f t="shared" ref="G12:G21" si="1">F12/C12</f>
        <v>1.0059995755818065</v>
      </c>
      <c r="H12" s="20">
        <f t="shared" ref="H12:H21" si="2">F12-D12</f>
        <v>-680170</v>
      </c>
      <c r="I12" s="47">
        <f t="shared" ref="I12:I21" si="3">F12-C12</f>
        <v>84816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5">
      <c r="A13" s="68" t="s">
        <v>18</v>
      </c>
      <c r="B13" s="56">
        <v>3403000</v>
      </c>
      <c r="C13" s="56">
        <v>3403000</v>
      </c>
      <c r="D13" s="52">
        <v>3578357</v>
      </c>
      <c r="E13" s="27">
        <f t="shared" si="0"/>
        <v>1.0515301204819276</v>
      </c>
      <c r="F13" s="52">
        <v>3827765</v>
      </c>
      <c r="G13" s="27">
        <f t="shared" si="1"/>
        <v>1.1248207464002351</v>
      </c>
      <c r="H13" s="20">
        <f t="shared" si="2"/>
        <v>249408</v>
      </c>
      <c r="I13" s="47">
        <f t="shared" si="3"/>
        <v>424765</v>
      </c>
    </row>
    <row r="14" spans="1:29" x14ac:dyDescent="0.25">
      <c r="A14" s="68" t="s">
        <v>236</v>
      </c>
      <c r="B14" s="56">
        <v>28000</v>
      </c>
      <c r="C14" s="56">
        <v>28000</v>
      </c>
      <c r="D14" s="19">
        <v>18979</v>
      </c>
      <c r="E14" s="27">
        <f t="shared" si="0"/>
        <v>0.67782142857142857</v>
      </c>
      <c r="F14" s="19">
        <v>25170</v>
      </c>
      <c r="G14" s="27">
        <f t="shared" si="1"/>
        <v>0.89892857142857141</v>
      </c>
      <c r="H14" s="20">
        <f t="shared" si="2"/>
        <v>6191</v>
      </c>
      <c r="I14" s="47">
        <f t="shared" si="3"/>
        <v>-2830</v>
      </c>
    </row>
    <row r="15" spans="1:29" x14ac:dyDescent="0.25">
      <c r="A15" s="68" t="s">
        <v>235</v>
      </c>
      <c r="B15" s="56">
        <v>155000</v>
      </c>
      <c r="C15" s="56">
        <v>155000</v>
      </c>
      <c r="D15" s="19">
        <v>81608</v>
      </c>
      <c r="E15" s="27">
        <f t="shared" si="0"/>
        <v>0.52650322580645159</v>
      </c>
      <c r="F15" s="19">
        <v>85321</v>
      </c>
      <c r="G15" s="27">
        <f t="shared" si="1"/>
        <v>0.550458064516129</v>
      </c>
      <c r="H15" s="20">
        <f t="shared" si="2"/>
        <v>3713</v>
      </c>
      <c r="I15" s="47">
        <f t="shared" si="3"/>
        <v>-69679</v>
      </c>
      <c r="L15" s="19"/>
    </row>
    <row r="16" spans="1:29" x14ac:dyDescent="0.25">
      <c r="A16" s="68" t="s">
        <v>46</v>
      </c>
      <c r="B16" s="56">
        <v>19800</v>
      </c>
      <c r="C16" s="56">
        <v>19800</v>
      </c>
      <c r="D16" s="19">
        <v>20443</v>
      </c>
      <c r="E16" s="27">
        <f>D16/B16</f>
        <v>1.0324747474747475</v>
      </c>
      <c r="F16" s="19">
        <v>24757</v>
      </c>
      <c r="G16" s="27">
        <f>F16/C16</f>
        <v>1.2503535353535353</v>
      </c>
      <c r="H16" s="20">
        <f t="shared" si="2"/>
        <v>4314</v>
      </c>
      <c r="I16" s="47">
        <f t="shared" si="3"/>
        <v>4957</v>
      </c>
    </row>
    <row r="17" spans="1:12" x14ac:dyDescent="0.25">
      <c r="A17" s="68" t="s">
        <v>47</v>
      </c>
      <c r="B17" s="56">
        <v>112750</v>
      </c>
      <c r="C17" s="56">
        <v>112750</v>
      </c>
      <c r="D17" s="19">
        <v>91474</v>
      </c>
      <c r="E17" s="27">
        <f t="shared" si="0"/>
        <v>0.81129933481152994</v>
      </c>
      <c r="F17" s="19">
        <v>240300</v>
      </c>
      <c r="G17" s="27">
        <f t="shared" si="1"/>
        <v>2.1312638580931265</v>
      </c>
      <c r="H17" s="20">
        <f t="shared" si="2"/>
        <v>148826</v>
      </c>
      <c r="I17" s="47">
        <f t="shared" si="3"/>
        <v>127550</v>
      </c>
      <c r="L17" s="19"/>
    </row>
    <row r="18" spans="1:12" x14ac:dyDescent="0.25">
      <c r="A18" s="129" t="s">
        <v>109</v>
      </c>
      <c r="B18" s="56">
        <v>-1484888</v>
      </c>
      <c r="C18" s="56">
        <v>-2076500</v>
      </c>
      <c r="D18" s="19">
        <v>-1459175</v>
      </c>
      <c r="E18" s="27">
        <f t="shared" si="0"/>
        <v>0.98268354246246181</v>
      </c>
      <c r="F18" s="19">
        <v>-2673007</v>
      </c>
      <c r="G18" s="27">
        <f t="shared" si="1"/>
        <v>1.2872655911389357</v>
      </c>
      <c r="H18" s="20">
        <f t="shared" si="2"/>
        <v>-1213832</v>
      </c>
      <c r="I18" s="47">
        <f t="shared" si="3"/>
        <v>-596507</v>
      </c>
    </row>
    <row r="19" spans="1:12" x14ac:dyDescent="0.25">
      <c r="A19" s="129" t="s">
        <v>110</v>
      </c>
      <c r="B19" s="56">
        <v>-847300</v>
      </c>
      <c r="C19" s="56">
        <v>-847300</v>
      </c>
      <c r="D19" s="19">
        <v>-965715</v>
      </c>
      <c r="E19" s="27">
        <f t="shared" si="0"/>
        <v>1.139755694559188</v>
      </c>
      <c r="F19" s="19">
        <v>-966707</v>
      </c>
      <c r="G19" s="27">
        <f t="shared" si="1"/>
        <v>1.1409264723238521</v>
      </c>
      <c r="H19" s="20">
        <f t="shared" si="2"/>
        <v>-992</v>
      </c>
      <c r="I19" s="47">
        <f t="shared" si="3"/>
        <v>-119407</v>
      </c>
      <c r="J19" s="19"/>
      <c r="K19" s="127"/>
      <c r="L19" s="127"/>
    </row>
    <row r="20" spans="1:12" x14ac:dyDescent="0.25">
      <c r="A20" s="68" t="s">
        <v>43</v>
      </c>
      <c r="B20" s="56">
        <v>2492567</v>
      </c>
      <c r="C20" s="56">
        <v>2703423</v>
      </c>
      <c r="D20" s="19">
        <v>2543507</v>
      </c>
      <c r="E20" s="27">
        <f t="shared" si="0"/>
        <v>1.0204367625825104</v>
      </c>
      <c r="F20" s="19">
        <v>2738720</v>
      </c>
      <c r="G20" s="27">
        <f t="shared" si="1"/>
        <v>1.0130564103360813</v>
      </c>
      <c r="H20" s="20">
        <f t="shared" si="2"/>
        <v>195213</v>
      </c>
      <c r="I20" s="47">
        <f t="shared" si="3"/>
        <v>35297</v>
      </c>
      <c r="J20" s="19"/>
    </row>
    <row r="21" spans="1:12" x14ac:dyDescent="0.25">
      <c r="A21" s="68" t="s">
        <v>44</v>
      </c>
      <c r="B21" s="56">
        <v>758600</v>
      </c>
      <c r="C21" s="56">
        <v>758600</v>
      </c>
      <c r="D21" s="19">
        <v>917877</v>
      </c>
      <c r="E21" s="27">
        <f t="shared" si="0"/>
        <v>1.2099617716846822</v>
      </c>
      <c r="F21" s="19">
        <v>945690</v>
      </c>
      <c r="G21" s="27">
        <f t="shared" si="1"/>
        <v>1.2466253625098866</v>
      </c>
      <c r="H21" s="20">
        <f t="shared" si="2"/>
        <v>27813</v>
      </c>
      <c r="I21" s="47">
        <f t="shared" si="3"/>
        <v>187090</v>
      </c>
      <c r="J21" s="19"/>
      <c r="K21" s="19"/>
    </row>
    <row r="22" spans="1:12" x14ac:dyDescent="0.25">
      <c r="A22" s="68"/>
      <c r="B22" s="56"/>
      <c r="C22" s="56"/>
      <c r="D22" s="19"/>
      <c r="E22" s="29"/>
      <c r="F22" s="19"/>
      <c r="G22" s="26"/>
      <c r="H22" s="20"/>
      <c r="I22" s="47"/>
    </row>
    <row r="23" spans="1:12" x14ac:dyDescent="0.25">
      <c r="A23" s="68" t="s">
        <v>19</v>
      </c>
      <c r="B23" s="56">
        <v>26239905</v>
      </c>
      <c r="C23" s="56">
        <v>28141525</v>
      </c>
      <c r="D23" s="52">
        <v>25810450</v>
      </c>
      <c r="E23" s="27">
        <f>D23/B23</f>
        <v>0.98363351544146216</v>
      </c>
      <c r="F23" s="52">
        <v>28284350</v>
      </c>
      <c r="G23" s="27">
        <f>F23/C23</f>
        <v>1.0050752402366254</v>
      </c>
      <c r="H23" s="20">
        <f>F23-D23</f>
        <v>2473900</v>
      </c>
      <c r="I23" s="47">
        <f>F23-C23</f>
        <v>142825</v>
      </c>
    </row>
    <row r="24" spans="1:12" x14ac:dyDescent="0.25">
      <c r="A24" s="68" t="s">
        <v>20</v>
      </c>
      <c r="B24" s="56">
        <v>-750000</v>
      </c>
      <c r="C24" s="56">
        <v>-750000</v>
      </c>
      <c r="D24" s="19">
        <v>-750000</v>
      </c>
      <c r="E24" s="27">
        <v>0</v>
      </c>
      <c r="F24" s="19">
        <v>-750000</v>
      </c>
      <c r="G24" s="27">
        <f>F24/C24</f>
        <v>1</v>
      </c>
      <c r="H24" s="20">
        <f>F24-D24</f>
        <v>0</v>
      </c>
      <c r="I24" s="47">
        <f>F24-C24</f>
        <v>0</v>
      </c>
      <c r="K24" s="19"/>
    </row>
    <row r="25" spans="1:12" x14ac:dyDescent="0.25">
      <c r="A25" s="68"/>
      <c r="B25" s="56"/>
      <c r="C25" s="56"/>
      <c r="D25" s="19"/>
      <c r="E25" s="29"/>
      <c r="F25" s="19"/>
      <c r="G25" s="25"/>
      <c r="H25" s="20"/>
      <c r="I25" s="47"/>
      <c r="K25" s="19"/>
    </row>
    <row r="26" spans="1:12" x14ac:dyDescent="0.25">
      <c r="A26" s="68" t="s">
        <v>21</v>
      </c>
      <c r="B26" s="56">
        <v>130000</v>
      </c>
      <c r="C26" s="56">
        <v>730000</v>
      </c>
      <c r="D26" s="19">
        <v>203197</v>
      </c>
      <c r="E26" s="27">
        <f>D26/B26</f>
        <v>1.5630538461538461</v>
      </c>
      <c r="F26" s="19">
        <v>1536801</v>
      </c>
      <c r="G26" s="27">
        <f>F26/C26</f>
        <v>2.1052068493150684</v>
      </c>
      <c r="H26" s="20">
        <f>F26-D26</f>
        <v>1333604</v>
      </c>
      <c r="I26" s="47">
        <f>F26-C26</f>
        <v>806801</v>
      </c>
    </row>
    <row r="27" spans="1:12" x14ac:dyDescent="0.25">
      <c r="A27" s="68"/>
      <c r="B27" s="56"/>
      <c r="C27" s="56"/>
      <c r="D27" s="19"/>
      <c r="E27" s="27"/>
      <c r="F27" s="19"/>
      <c r="G27" s="27"/>
      <c r="H27" s="20"/>
      <c r="I27" s="47"/>
    </row>
    <row r="28" spans="1:12" x14ac:dyDescent="0.25">
      <c r="A28" s="68" t="s">
        <v>22</v>
      </c>
      <c r="B28" s="56">
        <v>177061</v>
      </c>
      <c r="C28" s="56">
        <v>193752</v>
      </c>
      <c r="D28" s="19">
        <v>4239118</v>
      </c>
      <c r="E28" s="27">
        <f>D28/B28</f>
        <v>23.941568160125605</v>
      </c>
      <c r="F28" s="19">
        <v>4659078</v>
      </c>
      <c r="G28" s="27">
        <f>F28/C28</f>
        <v>24.046605970519014</v>
      </c>
      <c r="H28" s="20">
        <f>F28-D28</f>
        <v>419960</v>
      </c>
      <c r="I28" s="47">
        <f>F28-C28</f>
        <v>4465326</v>
      </c>
      <c r="K28" s="66"/>
    </row>
    <row r="29" spans="1:12" x14ac:dyDescent="0.25">
      <c r="A29" s="68"/>
      <c r="B29" s="80"/>
      <c r="C29" s="80"/>
      <c r="D29" s="19"/>
      <c r="E29" s="27"/>
      <c r="F29" s="19"/>
      <c r="G29" s="27"/>
      <c r="H29" s="20"/>
      <c r="I29" s="47"/>
    </row>
    <row r="30" spans="1:12" x14ac:dyDescent="0.25">
      <c r="A30" s="68" t="s">
        <v>23</v>
      </c>
      <c r="B30" s="56">
        <v>1108847</v>
      </c>
      <c r="C30" s="56">
        <v>1178847</v>
      </c>
      <c r="D30" s="19">
        <v>1158248</v>
      </c>
      <c r="E30" s="27">
        <f>D30/B30</f>
        <v>1.0445516829643766</v>
      </c>
      <c r="F30" s="19">
        <v>1283441</v>
      </c>
      <c r="G30" s="27">
        <f t="shared" ref="G30:G36" si="4">F30/C30</f>
        <v>1.0887256785655814</v>
      </c>
      <c r="H30" s="20">
        <f>F30-D30</f>
        <v>125193</v>
      </c>
      <c r="I30" s="47">
        <f>F30-C30</f>
        <v>104594</v>
      </c>
    </row>
    <row r="31" spans="1:12" x14ac:dyDescent="0.25">
      <c r="A31" s="68" t="s">
        <v>24</v>
      </c>
      <c r="B31" s="56">
        <v>560079</v>
      </c>
      <c r="C31" s="56">
        <v>245900</v>
      </c>
      <c r="D31" s="128">
        <v>1021541</v>
      </c>
      <c r="E31" s="81">
        <f>D31/B31</f>
        <v>1.8239230537120656</v>
      </c>
      <c r="F31" s="86">
        <v>484539</v>
      </c>
      <c r="G31" s="27">
        <f t="shared" si="4"/>
        <v>1.9704717364782431</v>
      </c>
      <c r="H31" s="20">
        <f>F31-D31</f>
        <v>-537002</v>
      </c>
      <c r="I31" s="47">
        <f>F31-C31</f>
        <v>238639</v>
      </c>
    </row>
    <row r="32" spans="1:12" x14ac:dyDescent="0.25">
      <c r="A32" s="68"/>
      <c r="B32" s="56"/>
      <c r="C32" s="56"/>
      <c r="D32" s="19"/>
      <c r="E32" s="29"/>
      <c r="F32" s="19"/>
      <c r="G32" s="27"/>
      <c r="H32" s="20"/>
      <c r="I32" s="47"/>
    </row>
    <row r="33" spans="1:12" x14ac:dyDescent="0.25">
      <c r="A33" s="68" t="s">
        <v>25</v>
      </c>
      <c r="B33" s="56"/>
      <c r="C33" s="56"/>
      <c r="D33" s="52"/>
      <c r="E33" s="27"/>
      <c r="F33" s="52"/>
      <c r="G33" s="27"/>
      <c r="H33" s="20"/>
      <c r="I33" s="47"/>
      <c r="J33" s="19"/>
    </row>
    <row r="34" spans="1:12" x14ac:dyDescent="0.25">
      <c r="A34" s="68" t="s">
        <v>42</v>
      </c>
      <c r="B34" s="56">
        <v>158388</v>
      </c>
      <c r="C34" s="56">
        <v>150000</v>
      </c>
      <c r="D34" s="19">
        <v>167129</v>
      </c>
      <c r="E34" s="27">
        <f>D34/B34</f>
        <v>1.055187261661237</v>
      </c>
      <c r="F34" s="19">
        <v>108506</v>
      </c>
      <c r="G34" s="27">
        <f t="shared" si="4"/>
        <v>0.72337333333333331</v>
      </c>
      <c r="H34" s="20">
        <f>F34-D34</f>
        <v>-58623</v>
      </c>
      <c r="I34" s="47">
        <f>F34-C34</f>
        <v>-41494</v>
      </c>
      <c r="K34" s="19"/>
    </row>
    <row r="35" spans="1:12" x14ac:dyDescent="0.25">
      <c r="A35" s="68" t="s">
        <v>105</v>
      </c>
      <c r="B35" s="56">
        <v>206405</v>
      </c>
      <c r="C35" s="85">
        <v>325000</v>
      </c>
      <c r="D35" s="130">
        <v>198964</v>
      </c>
      <c r="E35" s="125">
        <f>D35/B35</f>
        <v>0.9639495167268235</v>
      </c>
      <c r="F35" s="19">
        <v>267429</v>
      </c>
      <c r="G35" s="125">
        <f t="shared" si="4"/>
        <v>0.82285846153846154</v>
      </c>
      <c r="H35" s="124">
        <f>F35-D35</f>
        <v>68465</v>
      </c>
      <c r="I35" s="126">
        <f>F35-C35</f>
        <v>-57571</v>
      </c>
      <c r="K35" s="19"/>
    </row>
    <row r="36" spans="1:12" x14ac:dyDescent="0.25">
      <c r="A36" s="68" t="s">
        <v>26</v>
      </c>
      <c r="B36" s="56">
        <v>24600</v>
      </c>
      <c r="C36" s="85">
        <v>26458</v>
      </c>
      <c r="D36" s="19">
        <v>37539</v>
      </c>
      <c r="E36" s="27">
        <f>D36/B36</f>
        <v>1.5259756097560975</v>
      </c>
      <c r="F36" s="19">
        <v>60269</v>
      </c>
      <c r="G36" s="27">
        <f t="shared" si="4"/>
        <v>2.2779121626729157</v>
      </c>
      <c r="H36" s="20">
        <f>F36-D36</f>
        <v>22730</v>
      </c>
      <c r="I36" s="47">
        <f>F36-C36</f>
        <v>33811</v>
      </c>
      <c r="K36" s="19"/>
    </row>
    <row r="37" spans="1:12" x14ac:dyDescent="0.25">
      <c r="A37" s="68"/>
      <c r="B37" s="56"/>
      <c r="C37" s="56"/>
      <c r="D37" s="61"/>
      <c r="E37" s="27"/>
      <c r="F37" s="26"/>
      <c r="G37" s="26"/>
      <c r="H37" s="20"/>
      <c r="I37" s="47"/>
      <c r="J37" s="19"/>
      <c r="K37" s="84"/>
    </row>
    <row r="38" spans="1:12" x14ac:dyDescent="0.25">
      <c r="A38" s="71" t="s">
        <v>27</v>
      </c>
      <c r="B38" s="56">
        <f>SUM(B9:B37)</f>
        <v>59234976</v>
      </c>
      <c r="C38" s="56">
        <f>SUM(C8:C37)</f>
        <v>60548574</v>
      </c>
      <c r="D38" s="61">
        <f>SUM(D9:D36)</f>
        <v>63750546</v>
      </c>
      <c r="E38" s="27">
        <f>D38/B38</f>
        <v>1.0762314818866474</v>
      </c>
      <c r="F38" s="26">
        <f>SUM(F9:F36)</f>
        <v>66333681</v>
      </c>
      <c r="G38" s="27">
        <f>F38/C38</f>
        <v>1.0955448926014344</v>
      </c>
      <c r="H38" s="20">
        <f>SUM(H9:H36)</f>
        <v>2583135</v>
      </c>
      <c r="I38" s="47">
        <f>F38-C38</f>
        <v>5785107</v>
      </c>
      <c r="J38" s="88"/>
      <c r="K38" s="87"/>
      <c r="L38" s="19"/>
    </row>
    <row r="39" spans="1:12" x14ac:dyDescent="0.25">
      <c r="A39" s="65"/>
      <c r="B39" s="57"/>
      <c r="C39" s="57"/>
      <c r="D39" s="62"/>
      <c r="E39" s="31"/>
      <c r="F39" s="30"/>
      <c r="G39" s="32"/>
      <c r="H39" s="21"/>
      <c r="I39" s="21"/>
    </row>
    <row r="40" spans="1:12" x14ac:dyDescent="0.25">
      <c r="A40" s="72" t="s">
        <v>28</v>
      </c>
      <c r="B40" s="56"/>
      <c r="C40" s="56"/>
      <c r="D40" s="61"/>
      <c r="E40" s="29"/>
      <c r="F40" s="26"/>
      <c r="G40" s="25"/>
      <c r="H40" s="20"/>
      <c r="I40" s="47"/>
    </row>
    <row r="41" spans="1:12" x14ac:dyDescent="0.25">
      <c r="A41" s="68" t="s">
        <v>48</v>
      </c>
      <c r="B41" s="56">
        <v>42619061</v>
      </c>
      <c r="C41" s="85">
        <v>44722573</v>
      </c>
      <c r="D41" s="19">
        <v>41739141</v>
      </c>
      <c r="E41" s="27">
        <f t="shared" ref="E41:E48" si="5">D41/B41</f>
        <v>0.97935383888443717</v>
      </c>
      <c r="F41" s="19">
        <v>45288774</v>
      </c>
      <c r="G41" s="27">
        <f t="shared" ref="G41:G48" si="6">F41/C41</f>
        <v>1.0126602957303015</v>
      </c>
      <c r="H41" s="20">
        <f t="shared" ref="H41:H49" si="7">F41-D41</f>
        <v>3549633</v>
      </c>
      <c r="I41" s="47">
        <f t="shared" ref="I41:I49" si="8">F41-C41</f>
        <v>566201</v>
      </c>
      <c r="J41" s="121"/>
    </row>
    <row r="42" spans="1:12" x14ac:dyDescent="0.25">
      <c r="A42" s="68" t="s">
        <v>35</v>
      </c>
      <c r="B42" s="56">
        <v>3406200</v>
      </c>
      <c r="C42" s="85">
        <v>3322289</v>
      </c>
      <c r="D42" s="19">
        <v>3556720</v>
      </c>
      <c r="E42" s="27">
        <f t="shared" si="5"/>
        <v>1.0441900064588103</v>
      </c>
      <c r="F42" s="19">
        <v>3730793</v>
      </c>
      <c r="G42" s="27">
        <f t="shared" si="6"/>
        <v>1.122958598725156</v>
      </c>
      <c r="H42" s="20">
        <f t="shared" si="7"/>
        <v>174073</v>
      </c>
      <c r="I42" s="47">
        <f t="shared" si="8"/>
        <v>408504</v>
      </c>
      <c r="J42" s="121"/>
    </row>
    <row r="43" spans="1:12" x14ac:dyDescent="0.25">
      <c r="A43" s="68" t="s">
        <v>29</v>
      </c>
      <c r="B43" s="56">
        <v>3122252</v>
      </c>
      <c r="C43" s="85">
        <v>3413057</v>
      </c>
      <c r="D43" s="19">
        <v>3346386</v>
      </c>
      <c r="E43" s="27">
        <f t="shared" si="5"/>
        <v>1.0717860057420092</v>
      </c>
      <c r="F43" s="19">
        <v>3803292</v>
      </c>
      <c r="G43" s="27">
        <f t="shared" si="6"/>
        <v>1.1143359164526112</v>
      </c>
      <c r="H43" s="20">
        <f t="shared" si="7"/>
        <v>456906</v>
      </c>
      <c r="I43" s="47">
        <f t="shared" si="8"/>
        <v>390235</v>
      </c>
      <c r="J43" s="121"/>
    </row>
    <row r="44" spans="1:12" x14ac:dyDescent="0.25">
      <c r="A44" s="68" t="s">
        <v>30</v>
      </c>
      <c r="B44" s="56">
        <v>2417339</v>
      </c>
      <c r="C44" s="85">
        <v>2160239</v>
      </c>
      <c r="D44" s="19">
        <v>2127198</v>
      </c>
      <c r="E44" s="27">
        <f t="shared" si="5"/>
        <v>0.87997504694211282</v>
      </c>
      <c r="F44" s="19">
        <v>2083673</v>
      </c>
      <c r="G44" s="27">
        <f t="shared" si="6"/>
        <v>0.96455669951334089</v>
      </c>
      <c r="H44" s="20">
        <f t="shared" si="7"/>
        <v>-43525</v>
      </c>
      <c r="I44" s="47">
        <f t="shared" si="8"/>
        <v>-76566</v>
      </c>
      <c r="J44" s="121"/>
    </row>
    <row r="45" spans="1:12" x14ac:dyDescent="0.25">
      <c r="A45" s="68" t="s">
        <v>31</v>
      </c>
      <c r="B45" s="56">
        <v>1519000</v>
      </c>
      <c r="C45" s="85">
        <v>575565</v>
      </c>
      <c r="D45" s="19">
        <v>159</v>
      </c>
      <c r="E45" s="27">
        <f t="shared" si="5"/>
        <v>1.0467412771560237E-4</v>
      </c>
      <c r="F45" s="19">
        <v>160225</v>
      </c>
      <c r="G45" s="27">
        <f t="shared" si="6"/>
        <v>0.27837863664399332</v>
      </c>
      <c r="H45" s="20">
        <f t="shared" si="7"/>
        <v>160066</v>
      </c>
      <c r="I45" s="47">
        <f t="shared" si="8"/>
        <v>-415340</v>
      </c>
    </row>
    <row r="46" spans="1:12" x14ac:dyDescent="0.25">
      <c r="A46" s="68" t="s">
        <v>49</v>
      </c>
      <c r="B46" s="56">
        <v>1996278</v>
      </c>
      <c r="C46" s="85">
        <v>2084709</v>
      </c>
      <c r="D46" s="19">
        <v>1564696</v>
      </c>
      <c r="E46" s="27">
        <f t="shared" si="5"/>
        <v>0.78380666420208012</v>
      </c>
      <c r="F46" s="19">
        <v>2027099</v>
      </c>
      <c r="G46" s="27">
        <f t="shared" si="6"/>
        <v>0.97236544764760935</v>
      </c>
      <c r="H46" s="20">
        <f t="shared" si="7"/>
        <v>462403</v>
      </c>
      <c r="I46" s="47">
        <f t="shared" si="8"/>
        <v>-57610</v>
      </c>
      <c r="J46" s="121"/>
    </row>
    <row r="47" spans="1:12" x14ac:dyDescent="0.25">
      <c r="A47" s="68" t="s">
        <v>36</v>
      </c>
      <c r="B47" s="56">
        <v>490932</v>
      </c>
      <c r="C47" s="85">
        <v>369659</v>
      </c>
      <c r="D47" s="19">
        <v>715670</v>
      </c>
      <c r="E47" s="27">
        <f t="shared" si="5"/>
        <v>1.457778266643853</v>
      </c>
      <c r="F47" s="19">
        <f>852431+228502</f>
        <v>1080933</v>
      </c>
      <c r="G47" s="27">
        <f t="shared" si="6"/>
        <v>2.9241354870299383</v>
      </c>
      <c r="H47" s="20">
        <f t="shared" si="7"/>
        <v>365263</v>
      </c>
      <c r="I47" s="47">
        <f t="shared" si="8"/>
        <v>711274</v>
      </c>
    </row>
    <row r="48" spans="1:12" x14ac:dyDescent="0.25">
      <c r="A48" s="68" t="s">
        <v>72</v>
      </c>
      <c r="B48" s="56">
        <v>3649914</v>
      </c>
      <c r="C48" s="85">
        <v>3887907</v>
      </c>
      <c r="D48" s="19">
        <v>4040103</v>
      </c>
      <c r="E48" s="27">
        <f t="shared" si="5"/>
        <v>1.1069036147153055</v>
      </c>
      <c r="F48" s="19">
        <v>3499152</v>
      </c>
      <c r="G48" s="27">
        <f t="shared" si="6"/>
        <v>0.90000918231840421</v>
      </c>
      <c r="H48" s="20">
        <f t="shared" si="7"/>
        <v>-540951</v>
      </c>
      <c r="I48" s="47">
        <f t="shared" si="8"/>
        <v>-388755</v>
      </c>
    </row>
    <row r="49" spans="1:11" x14ac:dyDescent="0.25">
      <c r="A49" s="68" t="s">
        <v>32</v>
      </c>
      <c r="B49" s="56">
        <v>14000</v>
      </c>
      <c r="C49" s="85">
        <v>12576</v>
      </c>
      <c r="D49" s="52">
        <v>5238</v>
      </c>
      <c r="E49" s="27">
        <f>D49/B49</f>
        <v>0.37414285714285717</v>
      </c>
      <c r="F49" s="52">
        <v>10117</v>
      </c>
      <c r="G49" s="27">
        <f>F49/C49</f>
        <v>0.80446882951653942</v>
      </c>
      <c r="H49" s="20">
        <f t="shared" si="7"/>
        <v>4879</v>
      </c>
      <c r="I49" s="47">
        <f t="shared" si="8"/>
        <v>-2459</v>
      </c>
    </row>
    <row r="50" spans="1:11" x14ac:dyDescent="0.25">
      <c r="A50" s="68"/>
      <c r="B50" s="56"/>
      <c r="C50" s="85"/>
      <c r="D50" s="52"/>
      <c r="E50" s="27"/>
      <c r="F50" s="52"/>
      <c r="G50" s="27"/>
      <c r="H50" s="20"/>
      <c r="I50" s="47"/>
    </row>
    <row r="51" spans="1:11" s="127" customFormat="1" x14ac:dyDescent="0.25">
      <c r="A51" s="133" t="s">
        <v>298</v>
      </c>
      <c r="B51" s="56">
        <f>SUM(B41:B50)</f>
        <v>59234976</v>
      </c>
      <c r="C51" s="56">
        <f>SUM(C41:C50)</f>
        <v>60548574</v>
      </c>
      <c r="D51" s="52">
        <f>SUM(D41:D50)</f>
        <v>57095311</v>
      </c>
      <c r="E51" s="125">
        <f>D51/B51</f>
        <v>0.96387835119575305</v>
      </c>
      <c r="F51" s="52">
        <f>SUM(F41:F50)</f>
        <v>61684058</v>
      </c>
      <c r="G51" s="125">
        <f>F51/C51</f>
        <v>1.0187532740242569</v>
      </c>
      <c r="H51" s="124">
        <f>SUM(H41:H50)</f>
        <v>4588747</v>
      </c>
      <c r="I51" s="126">
        <f>SUM(I41:I50)</f>
        <v>1135484</v>
      </c>
    </row>
    <row r="52" spans="1:11" s="127" customFormat="1" x14ac:dyDescent="0.25">
      <c r="A52" s="68"/>
      <c r="B52" s="56"/>
      <c r="C52" s="85"/>
      <c r="D52" s="52"/>
      <c r="E52" s="125"/>
      <c r="F52" s="52"/>
      <c r="G52" s="125"/>
      <c r="H52" s="124"/>
      <c r="I52" s="126"/>
    </row>
    <row r="53" spans="1:11" s="127" customFormat="1" ht="13.8" thickBot="1" x14ac:dyDescent="0.3">
      <c r="A53" s="68" t="s">
        <v>299</v>
      </c>
      <c r="B53" s="56"/>
      <c r="C53" s="85"/>
      <c r="D53" s="134">
        <f>D38-D51</f>
        <v>6655235</v>
      </c>
      <c r="E53" s="125"/>
      <c r="F53" s="135">
        <f>F38-F51</f>
        <v>4649623</v>
      </c>
      <c r="G53" s="25"/>
      <c r="H53" s="136">
        <f>H38-H51</f>
        <v>-2005612</v>
      </c>
      <c r="I53" s="137">
        <f>I38-I51</f>
        <v>4649623</v>
      </c>
    </row>
    <row r="54" spans="1:11" s="127" customFormat="1" x14ac:dyDescent="0.25">
      <c r="A54" s="68"/>
      <c r="B54" s="56"/>
      <c r="C54" s="85"/>
      <c r="D54" s="52"/>
      <c r="E54" s="125"/>
      <c r="F54" s="52"/>
      <c r="G54" s="125"/>
      <c r="H54" s="124"/>
      <c r="I54" s="126"/>
    </row>
    <row r="55" spans="1:11" s="127" customFormat="1" x14ac:dyDescent="0.25">
      <c r="A55" s="133" t="s">
        <v>300</v>
      </c>
      <c r="B55" s="56"/>
      <c r="C55" s="85"/>
      <c r="D55" s="52">
        <v>-1142752</v>
      </c>
      <c r="E55" s="125"/>
      <c r="F55" s="138"/>
      <c r="G55" s="125"/>
      <c r="H55" s="124">
        <f t="shared" ref="H55:H56" si="9">F55-D55</f>
        <v>1142752</v>
      </c>
      <c r="I55" s="126">
        <f t="shared" ref="I55:I56" si="10">F55-C55</f>
        <v>0</v>
      </c>
      <c r="J55" s="121" t="s">
        <v>669</v>
      </c>
    </row>
    <row r="56" spans="1:11" x14ac:dyDescent="0.25">
      <c r="A56" s="133" t="s">
        <v>301</v>
      </c>
      <c r="B56" s="74"/>
      <c r="C56" s="56"/>
      <c r="D56" s="61">
        <v>1303467</v>
      </c>
      <c r="E56" s="29"/>
      <c r="F56" s="138"/>
      <c r="G56" s="125"/>
      <c r="H56" s="124">
        <f t="shared" si="9"/>
        <v>-1303467</v>
      </c>
      <c r="I56" s="126">
        <f t="shared" si="10"/>
        <v>0</v>
      </c>
      <c r="J56" s="121" t="s">
        <v>669</v>
      </c>
    </row>
    <row r="57" spans="1:11" s="127" customFormat="1" x14ac:dyDescent="0.25">
      <c r="A57" s="133"/>
      <c r="B57" s="74"/>
      <c r="C57" s="56"/>
      <c r="D57" s="61"/>
      <c r="E57" s="29"/>
      <c r="F57" s="26"/>
      <c r="G57" s="25"/>
      <c r="H57" s="124"/>
      <c r="I57" s="126"/>
    </row>
    <row r="58" spans="1:11" x14ac:dyDescent="0.25">
      <c r="A58" s="71" t="s">
        <v>45</v>
      </c>
      <c r="B58" s="56">
        <f>SUM(B41:B49)</f>
        <v>59234976</v>
      </c>
      <c r="C58" s="56">
        <f>SUM(C41:C49)</f>
        <v>60548574</v>
      </c>
      <c r="D58" s="61">
        <f>SUM(D51,D55:D56)</f>
        <v>57256026</v>
      </c>
      <c r="E58" s="27">
        <f>D58/B58</f>
        <v>0.96659152862660058</v>
      </c>
      <c r="F58" s="26">
        <f>SUM(F51,F55:F56)</f>
        <v>61684058</v>
      </c>
      <c r="G58" s="27">
        <f>F58/C58</f>
        <v>1.0187532740242569</v>
      </c>
      <c r="H58" s="124">
        <f>SUM(H51,H55:H56)</f>
        <v>4428032</v>
      </c>
      <c r="I58" s="126">
        <f>SUM(I51,I55:I56)</f>
        <v>1135484</v>
      </c>
      <c r="J58" s="91"/>
      <c r="K58" s="19"/>
    </row>
    <row r="59" spans="1:11" x14ac:dyDescent="0.25">
      <c r="A59" s="68"/>
      <c r="B59" s="56"/>
      <c r="C59" s="56"/>
      <c r="D59" s="61"/>
      <c r="E59" s="29"/>
      <c r="F59" s="26"/>
      <c r="G59" s="25"/>
      <c r="H59" s="20"/>
      <c r="I59" s="47"/>
    </row>
    <row r="60" spans="1:11" ht="13.8" thickBot="1" x14ac:dyDescent="0.3">
      <c r="A60" s="68" t="s">
        <v>41</v>
      </c>
      <c r="B60" s="58">
        <f>B38-B58</f>
        <v>0</v>
      </c>
      <c r="C60" s="58">
        <f>C38-C58</f>
        <v>0</v>
      </c>
      <c r="D60" s="63">
        <f>D38-D58</f>
        <v>6494520</v>
      </c>
      <c r="E60" s="27"/>
      <c r="F60" s="43">
        <f>F38-F58</f>
        <v>4649623</v>
      </c>
      <c r="G60" s="25"/>
      <c r="H60" s="44">
        <f>H38-H58</f>
        <v>-1844897</v>
      </c>
      <c r="I60" s="48">
        <f>F60-C60</f>
        <v>4649623</v>
      </c>
      <c r="J60" s="17"/>
      <c r="K60" s="17"/>
    </row>
    <row r="61" spans="1:11" ht="13.8" thickTop="1" x14ac:dyDescent="0.25">
      <c r="A61" s="73"/>
      <c r="B61" s="75"/>
      <c r="C61" s="50"/>
      <c r="D61" s="64"/>
      <c r="E61" s="23"/>
      <c r="F61" s="23"/>
      <c r="G61" s="23"/>
      <c r="H61" s="24"/>
      <c r="I61" s="40"/>
    </row>
    <row r="62" spans="1:11" x14ac:dyDescent="0.25">
      <c r="A62" s="13"/>
      <c r="B62" s="25"/>
      <c r="C62" s="25"/>
      <c r="D62" s="38"/>
      <c r="E62" s="25"/>
      <c r="F62" s="38"/>
      <c r="G62" s="25"/>
      <c r="H62" s="38"/>
    </row>
    <row r="63" spans="1:11" x14ac:dyDescent="0.25">
      <c r="A63" s="25"/>
      <c r="D63" s="42"/>
      <c r="F63" s="19"/>
    </row>
    <row r="64" spans="1:11" x14ac:dyDescent="0.25">
      <c r="A64" s="25"/>
      <c r="D64" s="17"/>
    </row>
    <row r="65" spans="4:6" x14ac:dyDescent="0.25">
      <c r="D65" s="17"/>
    </row>
    <row r="66" spans="4:6" x14ac:dyDescent="0.25">
      <c r="D66" s="17"/>
    </row>
    <row r="70" spans="4:6" x14ac:dyDescent="0.25">
      <c r="F70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3"/>
  <sheetViews>
    <sheetView zoomScale="90" zoomScaleNormal="90" workbookViewId="0">
      <selection activeCell="A4" sqref="A4:K25"/>
    </sheetView>
  </sheetViews>
  <sheetFormatPr defaultRowHeight="13.2" x14ac:dyDescent="0.25"/>
  <cols>
    <col min="1" max="1" width="34.109375" bestFit="1" customWidth="1"/>
    <col min="2" max="2" width="12" bestFit="1" customWidth="1"/>
    <col min="3" max="3" width="11.5546875" bestFit="1" customWidth="1"/>
    <col min="4" max="4" width="15.21875" bestFit="1" customWidth="1"/>
    <col min="5" max="5" width="10.88671875" style="127" bestFit="1" customWidth="1"/>
    <col min="6" max="7" width="12" bestFit="1" customWidth="1"/>
    <col min="8" max="8" width="11.5546875" bestFit="1" customWidth="1"/>
    <col min="9" max="9" width="15.21875" bestFit="1" customWidth="1"/>
    <col min="10" max="10" width="10.88671875" style="127" bestFit="1" customWidth="1"/>
    <col min="11" max="11" width="12" bestFit="1" customWidth="1"/>
  </cols>
  <sheetData>
    <row r="1" spans="1:13" ht="82.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17.399999999999999" x14ac:dyDescent="0.3">
      <c r="A2" s="144" t="s">
        <v>60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3" ht="22.8" x14ac:dyDescent="0.4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</row>
    <row r="4" spans="1:13" ht="22.8" x14ac:dyDescent="0.4">
      <c r="A4" s="151"/>
      <c r="B4" s="152">
        <v>44804</v>
      </c>
      <c r="C4" s="153"/>
      <c r="D4" s="153"/>
      <c r="E4" s="153"/>
      <c r="F4" s="154"/>
      <c r="G4" s="155">
        <v>45169</v>
      </c>
      <c r="H4" s="156"/>
      <c r="I4" s="156"/>
      <c r="J4" s="156"/>
      <c r="K4" s="157"/>
    </row>
    <row r="5" spans="1:13" ht="22.8" x14ac:dyDescent="0.4">
      <c r="A5" s="158"/>
      <c r="B5" s="159" t="s">
        <v>61</v>
      </c>
      <c r="C5" s="159" t="s">
        <v>62</v>
      </c>
      <c r="D5" s="159" t="s">
        <v>64</v>
      </c>
      <c r="E5" s="159" t="s">
        <v>111</v>
      </c>
      <c r="F5" s="176" t="s">
        <v>33</v>
      </c>
      <c r="G5" s="159" t="s">
        <v>61</v>
      </c>
      <c r="H5" s="159" t="s">
        <v>62</v>
      </c>
      <c r="I5" s="159" t="s">
        <v>64</v>
      </c>
      <c r="J5" s="159" t="s">
        <v>111</v>
      </c>
      <c r="K5" s="176" t="s">
        <v>33</v>
      </c>
    </row>
    <row r="6" spans="1:13" ht="22.8" x14ac:dyDescent="0.4">
      <c r="A6" s="160"/>
      <c r="B6" s="161" t="s">
        <v>63</v>
      </c>
      <c r="C6" s="161" t="s">
        <v>63</v>
      </c>
      <c r="D6" s="161" t="s">
        <v>77</v>
      </c>
      <c r="E6" s="161" t="s">
        <v>31</v>
      </c>
      <c r="F6" s="177"/>
      <c r="G6" s="161" t="s">
        <v>63</v>
      </c>
      <c r="H6" s="161" t="s">
        <v>63</v>
      </c>
      <c r="I6" s="161" t="s">
        <v>77</v>
      </c>
      <c r="J6" s="161" t="s">
        <v>31</v>
      </c>
      <c r="K6" s="177"/>
    </row>
    <row r="7" spans="1:13" ht="13.8" x14ac:dyDescent="0.25">
      <c r="A7" s="162" t="s">
        <v>65</v>
      </c>
      <c r="B7" s="166"/>
      <c r="C7" s="186"/>
      <c r="D7" s="186"/>
      <c r="E7" s="166"/>
      <c r="F7" s="178"/>
      <c r="G7" s="166"/>
      <c r="H7" s="166"/>
      <c r="I7" s="166"/>
      <c r="J7" s="166"/>
      <c r="K7" s="178"/>
    </row>
    <row r="8" spans="1:13" x14ac:dyDescent="0.25">
      <c r="A8" s="163" t="s">
        <v>134</v>
      </c>
      <c r="B8" s="187">
        <v>674692</v>
      </c>
      <c r="C8" s="187">
        <v>-4499954</v>
      </c>
      <c r="D8" s="187"/>
      <c r="E8" s="187">
        <v>3881736</v>
      </c>
      <c r="F8" s="188">
        <f>SUM(B8:E8)</f>
        <v>56474</v>
      </c>
      <c r="G8" s="189">
        <f>-5391814+1</f>
        <v>-5391813</v>
      </c>
      <c r="H8" s="187">
        <v>-1789815</v>
      </c>
      <c r="I8" s="187"/>
      <c r="J8" s="187">
        <v>7375452</v>
      </c>
      <c r="K8" s="188">
        <f>SUM(G8:J8)</f>
        <v>193824</v>
      </c>
    </row>
    <row r="9" spans="1:13" x14ac:dyDescent="0.25">
      <c r="A9" s="164" t="s">
        <v>135</v>
      </c>
      <c r="B9" s="165">
        <v>15415</v>
      </c>
      <c r="C9" s="165"/>
      <c r="D9" s="165"/>
      <c r="E9" s="166"/>
      <c r="F9" s="178">
        <f t="shared" ref="F9:F13" si="0">SUM(B9:E9)</f>
        <v>15415</v>
      </c>
      <c r="G9" s="165">
        <v>25832</v>
      </c>
      <c r="H9" s="166"/>
      <c r="I9" s="166"/>
      <c r="J9" s="166"/>
      <c r="K9" s="184">
        <f t="shared" ref="K9:K13" si="1">SUM(G9:J9)</f>
        <v>25832</v>
      </c>
      <c r="M9" s="127"/>
    </row>
    <row r="10" spans="1:13" x14ac:dyDescent="0.25">
      <c r="A10" s="163" t="s">
        <v>136</v>
      </c>
      <c r="B10" s="165">
        <v>1899961</v>
      </c>
      <c r="C10" s="165">
        <v>-1881541</v>
      </c>
      <c r="D10" s="165"/>
      <c r="E10" s="165"/>
      <c r="F10" s="178">
        <f t="shared" si="0"/>
        <v>18420</v>
      </c>
      <c r="G10" s="165">
        <v>621535</v>
      </c>
      <c r="H10" s="165">
        <v>-621535</v>
      </c>
      <c r="I10" s="165"/>
      <c r="J10" s="165"/>
      <c r="K10" s="184"/>
      <c r="M10" s="127"/>
    </row>
    <row r="11" spans="1:13" x14ac:dyDescent="0.25">
      <c r="A11" s="164" t="s">
        <v>137</v>
      </c>
      <c r="B11" s="165">
        <v>13</v>
      </c>
      <c r="C11" s="165">
        <v>16918</v>
      </c>
      <c r="D11" s="165"/>
      <c r="E11" s="165"/>
      <c r="F11" s="178">
        <f t="shared" si="0"/>
        <v>16931</v>
      </c>
      <c r="G11" s="165">
        <v>480</v>
      </c>
      <c r="H11" s="165">
        <v>847402</v>
      </c>
      <c r="I11" s="165"/>
      <c r="J11" s="165"/>
      <c r="K11" s="184">
        <f t="shared" si="1"/>
        <v>847882</v>
      </c>
      <c r="M11" s="127"/>
    </row>
    <row r="12" spans="1:13" x14ac:dyDescent="0.25">
      <c r="A12" s="163" t="s">
        <v>138</v>
      </c>
      <c r="B12" s="165">
        <v>241177</v>
      </c>
      <c r="C12" s="165"/>
      <c r="D12" s="165"/>
      <c r="E12" s="165"/>
      <c r="F12" s="178">
        <f t="shared" si="0"/>
        <v>241177</v>
      </c>
      <c r="G12" s="165">
        <v>-144515</v>
      </c>
      <c r="H12" s="165">
        <v>271867</v>
      </c>
      <c r="I12" s="165"/>
      <c r="J12" s="165"/>
      <c r="K12" s="184">
        <f t="shared" si="1"/>
        <v>127352</v>
      </c>
      <c r="M12" s="127"/>
    </row>
    <row r="13" spans="1:13" x14ac:dyDescent="0.25">
      <c r="A13" s="164" t="s">
        <v>139</v>
      </c>
      <c r="B13" s="165">
        <v>13019</v>
      </c>
      <c r="C13" s="165"/>
      <c r="D13" s="165"/>
      <c r="E13" s="165"/>
      <c r="F13" s="178">
        <f t="shared" si="0"/>
        <v>13019</v>
      </c>
      <c r="G13" s="165">
        <v>2977</v>
      </c>
      <c r="H13" s="165"/>
      <c r="I13" s="165"/>
      <c r="J13" s="165"/>
      <c r="K13" s="184">
        <f t="shared" si="1"/>
        <v>2977</v>
      </c>
      <c r="M13" s="127"/>
    </row>
    <row r="14" spans="1:13" ht="13.8" x14ac:dyDescent="0.25">
      <c r="A14" s="167" t="s">
        <v>66</v>
      </c>
      <c r="B14" s="168">
        <f t="shared" ref="B14:E14" si="2">SUM(B7:B13)</f>
        <v>2844277</v>
      </c>
      <c r="C14" s="168">
        <f t="shared" si="2"/>
        <v>-6364577</v>
      </c>
      <c r="D14" s="168"/>
      <c r="E14" s="168">
        <f t="shared" si="2"/>
        <v>3881736</v>
      </c>
      <c r="F14" s="179">
        <f>SUM(F7:F13)</f>
        <v>361436</v>
      </c>
      <c r="G14" s="168">
        <f t="shared" ref="G14:K14" si="3">SUM(G7:G13)</f>
        <v>-4885504</v>
      </c>
      <c r="H14" s="168">
        <f t="shared" si="3"/>
        <v>-1292081</v>
      </c>
      <c r="I14" s="168"/>
      <c r="J14" s="168">
        <f t="shared" si="3"/>
        <v>7375452</v>
      </c>
      <c r="K14" s="185">
        <f t="shared" si="3"/>
        <v>1197867</v>
      </c>
      <c r="M14" s="127"/>
    </row>
    <row r="15" spans="1:13" ht="13.8" x14ac:dyDescent="0.25">
      <c r="A15" s="167" t="s">
        <v>67</v>
      </c>
      <c r="B15" s="169">
        <v>3055</v>
      </c>
      <c r="C15" s="169"/>
      <c r="D15" s="169"/>
      <c r="E15" s="169"/>
      <c r="F15" s="180">
        <f>B15</f>
        <v>3055</v>
      </c>
      <c r="G15" s="169">
        <v>6305</v>
      </c>
      <c r="H15" s="169"/>
      <c r="I15" s="169"/>
      <c r="J15" s="169"/>
      <c r="K15" s="180">
        <f>G15</f>
        <v>6305</v>
      </c>
      <c r="M15" s="127"/>
    </row>
    <row r="16" spans="1:13" ht="13.8" x14ac:dyDescent="0.25">
      <c r="A16" s="162" t="s">
        <v>68</v>
      </c>
      <c r="B16" s="165"/>
      <c r="C16" s="166"/>
      <c r="D16" s="166"/>
      <c r="E16" s="166"/>
      <c r="F16" s="181"/>
      <c r="G16" s="165"/>
      <c r="H16" s="166"/>
      <c r="I16" s="166"/>
      <c r="J16" s="166"/>
      <c r="K16" s="181"/>
      <c r="M16" s="127"/>
    </row>
    <row r="17" spans="1:13" x14ac:dyDescent="0.25">
      <c r="A17" s="164" t="s">
        <v>140</v>
      </c>
      <c r="B17" s="165">
        <v>17430317</v>
      </c>
      <c r="C17" s="166"/>
      <c r="D17" s="166">
        <v>146092</v>
      </c>
      <c r="E17" s="166"/>
      <c r="F17" s="181">
        <f>SUM(B17:E17)</f>
        <v>17576409</v>
      </c>
      <c r="G17" s="165">
        <v>11886324</v>
      </c>
      <c r="H17" s="166"/>
      <c r="I17" s="166">
        <v>528949</v>
      </c>
      <c r="J17" s="166"/>
      <c r="K17" s="181">
        <f>SUM(G17:J17)</f>
        <v>12415273</v>
      </c>
      <c r="M17" s="127"/>
    </row>
    <row r="18" spans="1:13" x14ac:dyDescent="0.25">
      <c r="A18" s="164" t="s">
        <v>141</v>
      </c>
      <c r="B18" s="165">
        <v>8630592</v>
      </c>
      <c r="C18" s="166"/>
      <c r="D18" s="166"/>
      <c r="E18" s="166"/>
      <c r="F18" s="181">
        <f t="shared" ref="F18:F23" si="4">SUM(B18:E18)</f>
        <v>8630592</v>
      </c>
      <c r="G18" s="165">
        <v>9015891</v>
      </c>
      <c r="H18" s="166"/>
      <c r="I18" s="166"/>
      <c r="J18" s="166"/>
      <c r="K18" s="181">
        <f t="shared" ref="K18:K23" si="5">SUM(G18:J18)</f>
        <v>9015891</v>
      </c>
      <c r="M18" s="127"/>
    </row>
    <row r="19" spans="1:13" x14ac:dyDescent="0.25">
      <c r="A19" s="163" t="s">
        <v>142</v>
      </c>
      <c r="B19" s="165">
        <v>289616</v>
      </c>
      <c r="C19" s="165"/>
      <c r="D19" s="165">
        <v>80513</v>
      </c>
      <c r="E19" s="165"/>
      <c r="F19" s="181">
        <f t="shared" si="4"/>
        <v>370129</v>
      </c>
      <c r="G19" s="165">
        <v>45561</v>
      </c>
      <c r="H19" s="165"/>
      <c r="I19" s="165">
        <v>37496</v>
      </c>
      <c r="J19" s="165"/>
      <c r="K19" s="181">
        <f t="shared" si="5"/>
        <v>83057</v>
      </c>
      <c r="M19" s="127"/>
    </row>
    <row r="20" spans="1:13" x14ac:dyDescent="0.25">
      <c r="A20" s="164" t="s">
        <v>143</v>
      </c>
      <c r="B20" s="165">
        <v>199</v>
      </c>
      <c r="C20" s="165"/>
      <c r="D20" s="165"/>
      <c r="E20" s="165"/>
      <c r="F20" s="181">
        <f t="shared" si="4"/>
        <v>199</v>
      </c>
      <c r="G20" s="165">
        <v>208</v>
      </c>
      <c r="H20" s="165"/>
      <c r="I20" s="165"/>
      <c r="J20" s="165"/>
      <c r="K20" s="181">
        <f t="shared" si="5"/>
        <v>208</v>
      </c>
      <c r="M20" s="127"/>
    </row>
    <row r="21" spans="1:13" s="127" customFormat="1" x14ac:dyDescent="0.25">
      <c r="A21" s="163" t="s">
        <v>144</v>
      </c>
      <c r="B21" s="165">
        <v>8890</v>
      </c>
      <c r="C21" s="165"/>
      <c r="D21" s="165"/>
      <c r="E21" s="165"/>
      <c r="F21" s="181">
        <f t="shared" si="4"/>
        <v>8890</v>
      </c>
      <c r="G21" s="165">
        <v>9286</v>
      </c>
      <c r="H21" s="165"/>
      <c r="I21" s="165"/>
      <c r="J21" s="165"/>
      <c r="K21" s="181">
        <f t="shared" si="5"/>
        <v>9286</v>
      </c>
    </row>
    <row r="22" spans="1:13" s="127" customFormat="1" x14ac:dyDescent="0.25">
      <c r="A22" s="163" t="s">
        <v>237</v>
      </c>
      <c r="B22" s="165"/>
      <c r="C22" s="165"/>
      <c r="D22" s="165"/>
      <c r="E22" s="165"/>
      <c r="F22" s="181"/>
      <c r="G22" s="165">
        <v>4129998</v>
      </c>
      <c r="H22" s="165"/>
      <c r="I22" s="165"/>
      <c r="J22" s="165"/>
      <c r="K22" s="181">
        <f t="shared" si="5"/>
        <v>4129998</v>
      </c>
    </row>
    <row r="23" spans="1:13" s="127" customFormat="1" x14ac:dyDescent="0.25">
      <c r="A23" s="170" t="s">
        <v>145</v>
      </c>
      <c r="B23" s="171"/>
      <c r="C23" s="171"/>
      <c r="D23" s="171"/>
      <c r="E23" s="171"/>
      <c r="F23" s="182"/>
      <c r="G23" s="171">
        <v>8261986</v>
      </c>
      <c r="H23" s="171"/>
      <c r="I23" s="171"/>
      <c r="J23" s="171"/>
      <c r="K23" s="182">
        <f t="shared" si="5"/>
        <v>8261986</v>
      </c>
    </row>
    <row r="24" spans="1:13" ht="13.8" x14ac:dyDescent="0.25">
      <c r="A24" s="172" t="s">
        <v>69</v>
      </c>
      <c r="B24" s="173">
        <f t="shared" ref="B24:K24" si="6">SUM(B16:B23)</f>
        <v>26359614</v>
      </c>
      <c r="C24" s="174"/>
      <c r="D24" s="174">
        <f t="shared" si="6"/>
        <v>226605</v>
      </c>
      <c r="E24" s="174"/>
      <c r="F24" s="183">
        <f t="shared" si="6"/>
        <v>26586219</v>
      </c>
      <c r="G24" s="173">
        <f t="shared" si="6"/>
        <v>33349254</v>
      </c>
      <c r="H24" s="174"/>
      <c r="I24" s="174">
        <f t="shared" si="6"/>
        <v>566445</v>
      </c>
      <c r="J24" s="174"/>
      <c r="K24" s="183">
        <f t="shared" si="6"/>
        <v>33915699</v>
      </c>
    </row>
    <row r="25" spans="1:13" ht="15" customHeight="1" x14ac:dyDescent="0.3">
      <c r="A25" s="175" t="s">
        <v>70</v>
      </c>
      <c r="B25" s="190">
        <f>B24+B15+B14</f>
        <v>29206946</v>
      </c>
      <c r="C25" s="190">
        <f>C14+C15+C24</f>
        <v>-6364577</v>
      </c>
      <c r="D25" s="190">
        <f>D24+D14</f>
        <v>226605</v>
      </c>
      <c r="E25" s="190">
        <f>E24+E14</f>
        <v>3881736</v>
      </c>
      <c r="F25" s="191">
        <f>F24+F15+F14</f>
        <v>26950710</v>
      </c>
      <c r="G25" s="190">
        <f>G14+G15+G24</f>
        <v>28470055</v>
      </c>
      <c r="H25" s="190">
        <f>H24+H14</f>
        <v>-1292081</v>
      </c>
      <c r="I25" s="190">
        <f>I24+I14</f>
        <v>566445</v>
      </c>
      <c r="J25" s="190">
        <f>J24+J14</f>
        <v>7375452</v>
      </c>
      <c r="K25" s="191">
        <f>K24+K15+K14</f>
        <v>35119871</v>
      </c>
    </row>
    <row r="26" spans="1:13" ht="15" x14ac:dyDescent="0.25">
      <c r="F26" s="100"/>
      <c r="G26" s="100"/>
      <c r="H26" s="100"/>
      <c r="I26" s="100"/>
      <c r="J26" s="100"/>
      <c r="K26" s="100"/>
    </row>
    <row r="30" spans="1:13" x14ac:dyDescent="0.25">
      <c r="A30" s="127"/>
      <c r="B30" s="127"/>
      <c r="C30" s="127"/>
      <c r="D30" s="127"/>
    </row>
    <row r="31" spans="1:13" x14ac:dyDescent="0.25">
      <c r="A31" s="127"/>
      <c r="B31" s="127"/>
      <c r="C31" s="127"/>
      <c r="D31" s="127"/>
    </row>
    <row r="32" spans="1:13" x14ac:dyDescent="0.25">
      <c r="A32" s="127"/>
      <c r="B32" s="127"/>
      <c r="C32" s="127"/>
      <c r="D32" s="127"/>
    </row>
    <row r="33" spans="1:4" x14ac:dyDescent="0.25">
      <c r="A33" s="127"/>
      <c r="B33" s="127"/>
      <c r="C33" s="127"/>
      <c r="D33" s="127"/>
    </row>
  </sheetData>
  <mergeCells count="4">
    <mergeCell ref="A1:K1"/>
    <mergeCell ref="A2:K2"/>
    <mergeCell ref="B4:F4"/>
    <mergeCell ref="G4:K4"/>
  </mergeCells>
  <pageMargins left="0.7" right="0.7" top="0.75" bottom="0.75" header="0.3" footer="0.3"/>
  <pageSetup orientation="portrait" r:id="rId1"/>
  <ignoredErrors>
    <ignoredError sqref="G24 B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70"/>
  <sheetViews>
    <sheetView tabSelected="1" topLeftCell="A9" zoomScaleNormal="100" workbookViewId="0">
      <selection activeCell="A27" sqref="A27:D30"/>
    </sheetView>
  </sheetViews>
  <sheetFormatPr defaultRowHeight="19.5" customHeight="1" x14ac:dyDescent="0.25"/>
  <cols>
    <col min="1" max="1" width="42" bestFit="1" customWidth="1"/>
    <col min="2" max="2" width="85.33203125" customWidth="1"/>
    <col min="3" max="3" width="20" style="51" customWidth="1"/>
    <col min="4" max="4" width="17.109375" style="28" customWidth="1"/>
  </cols>
  <sheetData>
    <row r="1" spans="1:14" ht="82.5" customHeight="1" x14ac:dyDescent="0.3">
      <c r="A1" s="148"/>
      <c r="B1" s="149"/>
      <c r="C1" s="149"/>
      <c r="D1" s="150"/>
    </row>
    <row r="2" spans="1:14" ht="19.5" customHeight="1" x14ac:dyDescent="0.3">
      <c r="A2" s="145" t="s">
        <v>302</v>
      </c>
      <c r="B2" s="146"/>
      <c r="C2" s="146"/>
      <c r="D2" s="147"/>
    </row>
    <row r="3" spans="1:14" ht="19.5" customHeight="1" x14ac:dyDescent="0.3">
      <c r="A3" s="101" t="s">
        <v>37</v>
      </c>
      <c r="B3" s="105" t="s">
        <v>71</v>
      </c>
      <c r="C3" s="90" t="s">
        <v>38</v>
      </c>
      <c r="D3" s="102" t="s">
        <v>39</v>
      </c>
    </row>
    <row r="4" spans="1:14" ht="19.5" customHeight="1" x14ac:dyDescent="0.25">
      <c r="A4" s="68"/>
      <c r="B4" s="25"/>
      <c r="C4" s="79"/>
      <c r="D4" s="89"/>
    </row>
    <row r="5" spans="1:14" ht="19.5" customHeight="1" x14ac:dyDescent="0.25">
      <c r="A5" s="131" t="s">
        <v>303</v>
      </c>
      <c r="B5" s="108" t="s">
        <v>304</v>
      </c>
      <c r="C5" s="110">
        <v>3992657.15</v>
      </c>
      <c r="D5" s="103">
        <v>45148</v>
      </c>
      <c r="E5" s="49"/>
    </row>
    <row r="6" spans="1:14" ht="19.5" customHeight="1" x14ac:dyDescent="0.25">
      <c r="A6" s="59" t="s">
        <v>303</v>
      </c>
      <c r="B6" s="108" t="s">
        <v>305</v>
      </c>
      <c r="C6" s="111">
        <v>915000</v>
      </c>
      <c r="D6" s="96">
        <v>45153</v>
      </c>
      <c r="E6" s="49"/>
    </row>
    <row r="7" spans="1:14" ht="19.5" customHeight="1" x14ac:dyDescent="0.25">
      <c r="A7" s="59" t="s">
        <v>306</v>
      </c>
      <c r="B7" s="108" t="s">
        <v>307</v>
      </c>
      <c r="C7" s="111">
        <v>250000</v>
      </c>
      <c r="D7" s="96">
        <v>45161</v>
      </c>
      <c r="E7" s="49"/>
    </row>
    <row r="8" spans="1:14" ht="19.5" customHeight="1" x14ac:dyDescent="0.25">
      <c r="A8" s="59" t="s">
        <v>78</v>
      </c>
      <c r="B8" s="108" t="s">
        <v>131</v>
      </c>
      <c r="C8" s="111">
        <v>96995.08</v>
      </c>
      <c r="D8" s="96">
        <v>45155</v>
      </c>
      <c r="E8" s="49"/>
    </row>
    <row r="9" spans="1:14" ht="19.5" customHeight="1" x14ac:dyDescent="0.25">
      <c r="A9" s="59" t="s">
        <v>146</v>
      </c>
      <c r="B9" s="108" t="s">
        <v>79</v>
      </c>
      <c r="C9" s="111">
        <v>90800.7</v>
      </c>
      <c r="D9" s="96">
        <v>45160</v>
      </c>
      <c r="E9" s="49"/>
    </row>
    <row r="10" spans="1:14" ht="19.5" customHeight="1" x14ac:dyDescent="0.25">
      <c r="A10" s="59" t="s">
        <v>206</v>
      </c>
      <c r="B10" s="108" t="s">
        <v>308</v>
      </c>
      <c r="C10" s="111">
        <v>74996.23</v>
      </c>
      <c r="D10" s="96">
        <v>45146</v>
      </c>
      <c r="E10" s="49"/>
    </row>
    <row r="11" spans="1:14" ht="19.5" customHeight="1" x14ac:dyDescent="0.25">
      <c r="A11" s="59" t="s">
        <v>309</v>
      </c>
      <c r="B11" s="108" t="s">
        <v>310</v>
      </c>
      <c r="C11" s="111">
        <v>70930.45</v>
      </c>
      <c r="D11" s="96">
        <v>45160</v>
      </c>
      <c r="E11" s="49"/>
    </row>
    <row r="12" spans="1:14" ht="19.5" customHeight="1" x14ac:dyDescent="0.25">
      <c r="A12" s="59" t="s">
        <v>81</v>
      </c>
      <c r="B12" s="108" t="s">
        <v>79</v>
      </c>
      <c r="C12" s="111">
        <v>53733.39</v>
      </c>
      <c r="D12" s="96">
        <v>45146</v>
      </c>
      <c r="E12" s="49"/>
    </row>
    <row r="13" spans="1:14" ht="19.5" customHeight="1" x14ac:dyDescent="0.25">
      <c r="A13" s="59" t="s">
        <v>179</v>
      </c>
      <c r="B13" s="108" t="s">
        <v>205</v>
      </c>
      <c r="C13" s="111">
        <v>53655.75</v>
      </c>
      <c r="D13" s="96">
        <v>45139</v>
      </c>
      <c r="E13" s="49"/>
      <c r="N13" s="121"/>
    </row>
    <row r="14" spans="1:14" ht="19.5" customHeight="1" x14ac:dyDescent="0.25">
      <c r="A14" s="59" t="s">
        <v>311</v>
      </c>
      <c r="B14" s="108" t="s">
        <v>312</v>
      </c>
      <c r="C14" s="111">
        <v>43850</v>
      </c>
      <c r="D14" s="96">
        <v>45140</v>
      </c>
      <c r="E14" s="49"/>
    </row>
    <row r="15" spans="1:14" ht="19.5" customHeight="1" x14ac:dyDescent="0.25">
      <c r="A15" s="59" t="s">
        <v>243</v>
      </c>
      <c r="B15" s="108" t="s">
        <v>313</v>
      </c>
      <c r="C15" s="111">
        <v>40250.1</v>
      </c>
      <c r="D15" s="96">
        <v>45161</v>
      </c>
      <c r="E15" s="49"/>
    </row>
    <row r="16" spans="1:14" ht="19.5" customHeight="1" x14ac:dyDescent="0.25">
      <c r="A16" s="59" t="s">
        <v>314</v>
      </c>
      <c r="B16" s="108" t="s">
        <v>315</v>
      </c>
      <c r="C16" s="111">
        <v>32174</v>
      </c>
      <c r="D16" s="96">
        <v>45156</v>
      </c>
      <c r="E16" s="49"/>
    </row>
    <row r="17" spans="1:14" ht="19.5" customHeight="1" x14ac:dyDescent="0.25">
      <c r="A17" s="59" t="s">
        <v>80</v>
      </c>
      <c r="B17" s="108" t="s">
        <v>316</v>
      </c>
      <c r="C17" s="111">
        <v>30525</v>
      </c>
      <c r="D17" s="96">
        <v>45147</v>
      </c>
      <c r="E17" s="49"/>
      <c r="N17" s="121"/>
    </row>
    <row r="18" spans="1:14" ht="19.5" customHeight="1" x14ac:dyDescent="0.25">
      <c r="A18" s="59" t="s">
        <v>249</v>
      </c>
      <c r="B18" s="108" t="s">
        <v>98</v>
      </c>
      <c r="C18" s="111">
        <v>30203.919999999998</v>
      </c>
      <c r="D18" s="96">
        <v>45148</v>
      </c>
      <c r="E18" s="49"/>
    </row>
    <row r="19" spans="1:14" ht="19.5" customHeight="1" x14ac:dyDescent="0.25">
      <c r="A19" s="59" t="s">
        <v>238</v>
      </c>
      <c r="B19" s="108" t="s">
        <v>239</v>
      </c>
      <c r="C19" s="111">
        <v>22003</v>
      </c>
      <c r="D19" s="96">
        <v>45146</v>
      </c>
      <c r="E19" s="49"/>
    </row>
    <row r="20" spans="1:14" ht="19.5" customHeight="1" x14ac:dyDescent="0.25">
      <c r="A20" s="59" t="s">
        <v>317</v>
      </c>
      <c r="B20" s="108" t="s">
        <v>318</v>
      </c>
      <c r="C20" s="111">
        <v>21274.2</v>
      </c>
      <c r="D20" s="96">
        <v>45162</v>
      </c>
      <c r="E20" s="49"/>
    </row>
    <row r="21" spans="1:14" ht="19.5" customHeight="1" x14ac:dyDescent="0.25">
      <c r="A21" s="59" t="s">
        <v>319</v>
      </c>
      <c r="B21" s="108" t="s">
        <v>320</v>
      </c>
      <c r="C21" s="111">
        <v>21000</v>
      </c>
      <c r="D21" s="96">
        <v>45139</v>
      </c>
      <c r="E21" s="49"/>
    </row>
    <row r="22" spans="1:14" ht="19.5" customHeight="1" x14ac:dyDescent="0.25">
      <c r="A22" s="59" t="s">
        <v>120</v>
      </c>
      <c r="B22" s="108" t="s">
        <v>321</v>
      </c>
      <c r="C22" s="111">
        <v>20683.7</v>
      </c>
      <c r="D22" s="96">
        <v>45140</v>
      </c>
      <c r="E22" s="49"/>
    </row>
    <row r="23" spans="1:14" ht="19.5" customHeight="1" x14ac:dyDescent="0.25">
      <c r="A23" s="59" t="s">
        <v>258</v>
      </c>
      <c r="B23" s="108" t="s">
        <v>322</v>
      </c>
      <c r="C23" s="111">
        <v>20241</v>
      </c>
      <c r="D23" s="96">
        <v>45146</v>
      </c>
      <c r="E23" s="49"/>
    </row>
    <row r="24" spans="1:14" ht="19.5" customHeight="1" x14ac:dyDescent="0.25">
      <c r="A24" s="59" t="s">
        <v>665</v>
      </c>
      <c r="B24" s="108" t="s">
        <v>668</v>
      </c>
      <c r="C24" s="111">
        <v>17550</v>
      </c>
      <c r="D24" s="96">
        <v>45146</v>
      </c>
      <c r="E24" s="49"/>
    </row>
    <row r="25" spans="1:14" ht="19.5" customHeight="1" x14ac:dyDescent="0.25">
      <c r="A25" s="59" t="s">
        <v>323</v>
      </c>
      <c r="B25" s="108" t="s">
        <v>664</v>
      </c>
      <c r="C25" s="94">
        <v>17500</v>
      </c>
      <c r="D25" s="96">
        <v>45147</v>
      </c>
      <c r="E25" s="49"/>
    </row>
    <row r="26" spans="1:14" ht="19.5" customHeight="1" x14ac:dyDescent="0.25">
      <c r="A26" s="59" t="s">
        <v>107</v>
      </c>
      <c r="B26" s="108" t="s">
        <v>94</v>
      </c>
      <c r="C26" s="94">
        <v>15790.28</v>
      </c>
      <c r="D26" s="96">
        <v>45169</v>
      </c>
      <c r="E26" s="49"/>
    </row>
    <row r="27" spans="1:14" ht="19.5" customHeight="1" x14ac:dyDescent="0.25">
      <c r="A27" s="59" t="s">
        <v>129</v>
      </c>
      <c r="B27" s="108" t="s">
        <v>324</v>
      </c>
      <c r="C27" s="94">
        <v>14999.99</v>
      </c>
      <c r="D27" s="96">
        <v>45153</v>
      </c>
      <c r="E27" s="49"/>
    </row>
    <row r="28" spans="1:14" ht="19.5" customHeight="1" x14ac:dyDescent="0.25">
      <c r="A28" s="59" t="s">
        <v>325</v>
      </c>
      <c r="B28" s="108" t="s">
        <v>326</v>
      </c>
      <c r="C28" s="94">
        <v>14900</v>
      </c>
      <c r="D28" s="96">
        <v>45148</v>
      </c>
      <c r="E28" s="49"/>
    </row>
    <row r="29" spans="1:14" ht="19.5" customHeight="1" x14ac:dyDescent="0.25">
      <c r="A29" s="59" t="s">
        <v>327</v>
      </c>
      <c r="B29" s="108" t="s">
        <v>328</v>
      </c>
      <c r="C29" s="94">
        <v>14700</v>
      </c>
      <c r="D29" s="96">
        <v>45147</v>
      </c>
      <c r="E29" s="49"/>
    </row>
    <row r="30" spans="1:14" ht="19.5" customHeight="1" x14ac:dyDescent="0.25">
      <c r="A30" s="59" t="s">
        <v>329</v>
      </c>
      <c r="B30" s="108" t="s">
        <v>330</v>
      </c>
      <c r="C30" s="94">
        <v>13705.8</v>
      </c>
      <c r="D30" s="96">
        <v>45147</v>
      </c>
      <c r="E30" s="49"/>
    </row>
    <row r="31" spans="1:14" ht="19.5" customHeight="1" x14ac:dyDescent="0.25">
      <c r="A31" s="59" t="s">
        <v>259</v>
      </c>
      <c r="B31" s="108" t="s">
        <v>331</v>
      </c>
      <c r="C31" s="94">
        <v>12409.8</v>
      </c>
      <c r="D31" s="96">
        <v>45160</v>
      </c>
      <c r="E31" s="49"/>
    </row>
    <row r="32" spans="1:14" ht="19.5" customHeight="1" x14ac:dyDescent="0.25">
      <c r="A32" s="59" t="s">
        <v>332</v>
      </c>
      <c r="B32" s="108" t="s">
        <v>333</v>
      </c>
      <c r="C32" s="94">
        <v>12000</v>
      </c>
      <c r="D32" s="96">
        <v>45148</v>
      </c>
      <c r="E32" s="49"/>
    </row>
    <row r="33" spans="1:5" ht="19.5" customHeight="1" x14ac:dyDescent="0.25">
      <c r="A33" s="59" t="s">
        <v>108</v>
      </c>
      <c r="B33" s="108" t="s">
        <v>152</v>
      </c>
      <c r="C33" s="94">
        <v>11661.93</v>
      </c>
      <c r="D33" s="96">
        <v>45169</v>
      </c>
      <c r="E33" s="49"/>
    </row>
    <row r="34" spans="1:5" ht="19.5" customHeight="1" x14ac:dyDescent="0.25">
      <c r="A34" s="59" t="s">
        <v>108</v>
      </c>
      <c r="B34" s="108" t="s">
        <v>334</v>
      </c>
      <c r="C34" s="94">
        <v>9860</v>
      </c>
      <c r="D34" s="96">
        <v>45155</v>
      </c>
      <c r="E34" s="49"/>
    </row>
    <row r="35" spans="1:5" ht="19.5" customHeight="1" x14ac:dyDescent="0.25">
      <c r="A35" s="59" t="s">
        <v>335</v>
      </c>
      <c r="B35" s="108" t="s">
        <v>336</v>
      </c>
      <c r="C35" s="94">
        <v>9675</v>
      </c>
      <c r="D35" s="96">
        <v>45160</v>
      </c>
      <c r="E35" s="49"/>
    </row>
    <row r="36" spans="1:5" ht="19.5" customHeight="1" x14ac:dyDescent="0.25">
      <c r="A36" s="59" t="s">
        <v>337</v>
      </c>
      <c r="B36" s="123" t="s">
        <v>338</v>
      </c>
      <c r="C36" s="94">
        <v>9644</v>
      </c>
      <c r="D36" s="96">
        <v>45146</v>
      </c>
      <c r="E36" s="49"/>
    </row>
    <row r="37" spans="1:5" ht="19.5" customHeight="1" x14ac:dyDescent="0.25">
      <c r="A37" s="59" t="s">
        <v>339</v>
      </c>
      <c r="B37" s="108" t="s">
        <v>218</v>
      </c>
      <c r="C37" s="94">
        <v>9545</v>
      </c>
      <c r="D37" s="96">
        <v>45148</v>
      </c>
      <c r="E37" s="49"/>
    </row>
    <row r="38" spans="1:5" ht="19.5" customHeight="1" x14ac:dyDescent="0.25">
      <c r="A38" s="59" t="s">
        <v>340</v>
      </c>
      <c r="B38" s="108" t="s">
        <v>341</v>
      </c>
      <c r="C38" s="94">
        <v>9443.92</v>
      </c>
      <c r="D38" s="96">
        <v>45148</v>
      </c>
      <c r="E38" s="49"/>
    </row>
    <row r="39" spans="1:5" ht="19.5" customHeight="1" x14ac:dyDescent="0.25">
      <c r="A39" s="59" t="s">
        <v>342</v>
      </c>
      <c r="B39" s="108" t="s">
        <v>343</v>
      </c>
      <c r="C39" s="94">
        <v>9441</v>
      </c>
      <c r="D39" s="96">
        <v>45139</v>
      </c>
      <c r="E39" s="49"/>
    </row>
    <row r="40" spans="1:5" ht="19.5" customHeight="1" x14ac:dyDescent="0.25">
      <c r="A40" s="59" t="s">
        <v>107</v>
      </c>
      <c r="B40" s="108" t="s">
        <v>94</v>
      </c>
      <c r="C40" s="94">
        <v>9202.07</v>
      </c>
      <c r="D40" s="96">
        <v>45160</v>
      </c>
      <c r="E40" s="49"/>
    </row>
    <row r="41" spans="1:5" ht="19.5" customHeight="1" x14ac:dyDescent="0.25">
      <c r="A41" s="59" t="s">
        <v>344</v>
      </c>
      <c r="B41" s="108" t="s">
        <v>345</v>
      </c>
      <c r="C41" s="94">
        <v>8730</v>
      </c>
      <c r="D41" s="96">
        <v>45140</v>
      </c>
      <c r="E41" s="49"/>
    </row>
    <row r="42" spans="1:5" ht="19.5" customHeight="1" x14ac:dyDescent="0.25">
      <c r="A42" s="59" t="s">
        <v>346</v>
      </c>
      <c r="B42" s="108" t="s">
        <v>83</v>
      </c>
      <c r="C42" s="94">
        <v>8513.51</v>
      </c>
      <c r="D42" s="96">
        <v>45139</v>
      </c>
      <c r="E42" s="49"/>
    </row>
    <row r="43" spans="1:5" ht="19.5" customHeight="1" x14ac:dyDescent="0.25">
      <c r="A43" s="59" t="s">
        <v>209</v>
      </c>
      <c r="B43" s="108" t="s">
        <v>347</v>
      </c>
      <c r="C43" s="94">
        <v>8432.6</v>
      </c>
      <c r="D43" s="96">
        <v>45166</v>
      </c>
      <c r="E43" s="49"/>
    </row>
    <row r="44" spans="1:5" ht="19.5" customHeight="1" x14ac:dyDescent="0.25">
      <c r="A44" s="59" t="s">
        <v>348</v>
      </c>
      <c r="B44" s="108" t="s">
        <v>349</v>
      </c>
      <c r="C44" s="94">
        <v>8391</v>
      </c>
      <c r="D44" s="96">
        <v>45169</v>
      </c>
      <c r="E44" s="49"/>
    </row>
    <row r="45" spans="1:5" ht="19.5" customHeight="1" x14ac:dyDescent="0.25">
      <c r="A45" s="59" t="s">
        <v>350</v>
      </c>
      <c r="B45" s="108" t="s">
        <v>83</v>
      </c>
      <c r="C45" s="94">
        <v>8250</v>
      </c>
      <c r="D45" s="96">
        <v>45139</v>
      </c>
      <c r="E45" s="49"/>
    </row>
    <row r="46" spans="1:5" ht="19.5" customHeight="1" x14ac:dyDescent="0.25">
      <c r="A46" s="59" t="s">
        <v>317</v>
      </c>
      <c r="B46" s="108" t="s">
        <v>351</v>
      </c>
      <c r="C46" s="94">
        <v>7639.74</v>
      </c>
      <c r="D46" s="96">
        <v>45169</v>
      </c>
      <c r="E46" s="49"/>
    </row>
    <row r="47" spans="1:5" ht="19.5" customHeight="1" x14ac:dyDescent="0.25">
      <c r="A47" s="59" t="s">
        <v>352</v>
      </c>
      <c r="B47" s="108" t="s">
        <v>353</v>
      </c>
      <c r="C47" s="94">
        <v>7574</v>
      </c>
      <c r="D47" s="96">
        <v>45147</v>
      </c>
      <c r="E47" s="49"/>
    </row>
    <row r="48" spans="1:5" ht="19.5" customHeight="1" x14ac:dyDescent="0.25">
      <c r="A48" s="131" t="s">
        <v>86</v>
      </c>
      <c r="B48" s="108" t="s">
        <v>83</v>
      </c>
      <c r="C48" s="94">
        <v>7189.8</v>
      </c>
      <c r="D48" s="96">
        <v>45153</v>
      </c>
      <c r="E48" s="49"/>
    </row>
    <row r="49" spans="1:5" ht="19.5" customHeight="1" x14ac:dyDescent="0.25">
      <c r="A49" s="59" t="s">
        <v>354</v>
      </c>
      <c r="B49" s="108" t="s">
        <v>355</v>
      </c>
      <c r="C49" s="94">
        <v>7148</v>
      </c>
      <c r="D49" s="96">
        <v>45146</v>
      </c>
      <c r="E49" s="49"/>
    </row>
    <row r="50" spans="1:5" ht="19.5" customHeight="1" x14ac:dyDescent="0.25">
      <c r="A50" s="59" t="s">
        <v>107</v>
      </c>
      <c r="B50" s="108" t="s">
        <v>94</v>
      </c>
      <c r="C50" s="94">
        <v>7092.63</v>
      </c>
      <c r="D50" s="96">
        <v>45146</v>
      </c>
      <c r="E50" s="49"/>
    </row>
    <row r="51" spans="1:5" ht="19.5" customHeight="1" x14ac:dyDescent="0.25">
      <c r="A51" s="59" t="s">
        <v>356</v>
      </c>
      <c r="B51" s="108" t="s">
        <v>148</v>
      </c>
      <c r="C51" s="94">
        <v>6902.5</v>
      </c>
      <c r="D51" s="96">
        <v>45160</v>
      </c>
      <c r="E51" s="49"/>
    </row>
    <row r="52" spans="1:5" ht="19.5" customHeight="1" x14ac:dyDescent="0.25">
      <c r="A52" s="59" t="s">
        <v>357</v>
      </c>
      <c r="B52" s="108" t="s">
        <v>254</v>
      </c>
      <c r="C52" s="94">
        <v>6880</v>
      </c>
      <c r="D52" s="96">
        <v>45146</v>
      </c>
      <c r="E52" s="49"/>
    </row>
    <row r="53" spans="1:5" ht="19.5" customHeight="1" x14ac:dyDescent="0.25">
      <c r="A53" s="59" t="s">
        <v>241</v>
      </c>
      <c r="B53" s="108" t="s">
        <v>242</v>
      </c>
      <c r="C53" s="94">
        <v>6495</v>
      </c>
      <c r="D53" s="96">
        <v>45147</v>
      </c>
      <c r="E53" s="49"/>
    </row>
    <row r="54" spans="1:5" ht="19.5" customHeight="1" x14ac:dyDescent="0.25">
      <c r="A54" s="59" t="s">
        <v>241</v>
      </c>
      <c r="B54" s="108" t="s">
        <v>242</v>
      </c>
      <c r="C54" s="94">
        <v>6495</v>
      </c>
      <c r="D54" s="96">
        <v>45166</v>
      </c>
      <c r="E54" s="49"/>
    </row>
    <row r="55" spans="1:5" ht="19.5" customHeight="1" x14ac:dyDescent="0.25">
      <c r="A55" s="59" t="s">
        <v>243</v>
      </c>
      <c r="B55" s="108" t="s">
        <v>358</v>
      </c>
      <c r="C55" s="94">
        <v>6170.85</v>
      </c>
      <c r="D55" s="96">
        <v>45169</v>
      </c>
      <c r="E55" s="49"/>
    </row>
    <row r="56" spans="1:5" ht="19.5" customHeight="1" x14ac:dyDescent="0.25">
      <c r="A56" s="59" t="s">
        <v>167</v>
      </c>
      <c r="B56" s="108" t="s">
        <v>359</v>
      </c>
      <c r="C56" s="94">
        <v>5992.5</v>
      </c>
      <c r="D56" s="96">
        <v>45140</v>
      </c>
      <c r="E56" s="49"/>
    </row>
    <row r="57" spans="1:5" ht="19.5" customHeight="1" x14ac:dyDescent="0.25">
      <c r="A57" s="59" t="s">
        <v>360</v>
      </c>
      <c r="B57" s="108" t="s">
        <v>212</v>
      </c>
      <c r="C57" s="94">
        <v>5977</v>
      </c>
      <c r="D57" s="96">
        <v>45169</v>
      </c>
      <c r="E57" s="49"/>
    </row>
    <row r="58" spans="1:5" ht="19.5" customHeight="1" x14ac:dyDescent="0.25">
      <c r="A58" s="59" t="s">
        <v>360</v>
      </c>
      <c r="B58" s="108" t="s">
        <v>361</v>
      </c>
      <c r="C58" s="94">
        <v>5699</v>
      </c>
      <c r="D58" s="96">
        <v>45153</v>
      </c>
      <c r="E58" s="49"/>
    </row>
    <row r="59" spans="1:5" ht="19.5" customHeight="1" x14ac:dyDescent="0.25">
      <c r="A59" s="59" t="s">
        <v>362</v>
      </c>
      <c r="B59" s="108" t="s">
        <v>256</v>
      </c>
      <c r="C59" s="94">
        <v>5614.54</v>
      </c>
      <c r="D59" s="96">
        <v>45147</v>
      </c>
      <c r="E59" s="49"/>
    </row>
    <row r="60" spans="1:5" ht="19.5" customHeight="1" x14ac:dyDescent="0.25">
      <c r="A60" s="59" t="s">
        <v>363</v>
      </c>
      <c r="B60" s="108" t="s">
        <v>191</v>
      </c>
      <c r="C60" s="94">
        <v>5585</v>
      </c>
      <c r="D60" s="96">
        <v>45155</v>
      </c>
      <c r="E60" s="49"/>
    </row>
    <row r="61" spans="1:5" ht="19.5" customHeight="1" x14ac:dyDescent="0.25">
      <c r="A61" s="59" t="s">
        <v>364</v>
      </c>
      <c r="B61" s="108" t="s">
        <v>365</v>
      </c>
      <c r="C61" s="94">
        <v>5456.67</v>
      </c>
      <c r="D61" s="96">
        <v>45139</v>
      </c>
      <c r="E61" s="49"/>
    </row>
    <row r="62" spans="1:5" ht="19.5" customHeight="1" x14ac:dyDescent="0.25">
      <c r="A62" s="59" t="s">
        <v>81</v>
      </c>
      <c r="B62" s="108" t="s">
        <v>79</v>
      </c>
      <c r="C62" s="94">
        <v>5340.25</v>
      </c>
      <c r="D62" s="96">
        <v>45145</v>
      </c>
      <c r="E62" s="49"/>
    </row>
    <row r="63" spans="1:5" ht="19.5" customHeight="1" x14ac:dyDescent="0.25">
      <c r="A63" s="59" t="s">
        <v>366</v>
      </c>
      <c r="B63" s="108" t="s">
        <v>367</v>
      </c>
      <c r="C63" s="94">
        <v>5310.9</v>
      </c>
      <c r="D63" s="96">
        <v>45160</v>
      </c>
      <c r="E63" s="49"/>
    </row>
    <row r="64" spans="1:5" ht="19.5" customHeight="1" x14ac:dyDescent="0.25">
      <c r="A64" s="59" t="s">
        <v>180</v>
      </c>
      <c r="B64" s="108" t="s">
        <v>368</v>
      </c>
      <c r="C64" s="94">
        <v>5143</v>
      </c>
      <c r="D64" s="96">
        <v>45153</v>
      </c>
      <c r="E64" s="49"/>
    </row>
    <row r="65" spans="1:5" ht="19.5" customHeight="1" x14ac:dyDescent="0.25">
      <c r="A65" s="59" t="s">
        <v>369</v>
      </c>
      <c r="B65" s="108" t="s">
        <v>370</v>
      </c>
      <c r="C65" s="94">
        <v>5000</v>
      </c>
      <c r="D65" s="96">
        <v>45153</v>
      </c>
      <c r="E65" s="49"/>
    </row>
    <row r="66" spans="1:5" ht="19.5" customHeight="1" x14ac:dyDescent="0.25">
      <c r="A66" s="59" t="s">
        <v>371</v>
      </c>
      <c r="B66" s="108" t="s">
        <v>191</v>
      </c>
      <c r="C66" s="94">
        <v>4982</v>
      </c>
      <c r="D66" s="96">
        <v>45155</v>
      </c>
      <c r="E66" s="49"/>
    </row>
    <row r="67" spans="1:5" ht="19.5" customHeight="1" x14ac:dyDescent="0.25">
      <c r="A67" s="59" t="s">
        <v>372</v>
      </c>
      <c r="B67" s="108" t="s">
        <v>373</v>
      </c>
      <c r="C67" s="94">
        <v>4850</v>
      </c>
      <c r="D67" s="96">
        <v>45146</v>
      </c>
      <c r="E67" s="49"/>
    </row>
    <row r="68" spans="1:5" ht="19.5" customHeight="1" x14ac:dyDescent="0.25">
      <c r="A68" s="59" t="s">
        <v>374</v>
      </c>
      <c r="B68" s="108" t="s">
        <v>375</v>
      </c>
      <c r="C68" s="94">
        <v>4750</v>
      </c>
      <c r="D68" s="96">
        <v>45146</v>
      </c>
      <c r="E68" s="49"/>
    </row>
    <row r="69" spans="1:5" ht="19.5" customHeight="1" x14ac:dyDescent="0.25">
      <c r="A69" s="59" t="s">
        <v>194</v>
      </c>
      <c r="B69" s="108" t="s">
        <v>359</v>
      </c>
      <c r="C69" s="94">
        <v>4577.17</v>
      </c>
      <c r="D69" s="96">
        <v>45166</v>
      </c>
      <c r="E69" s="49"/>
    </row>
    <row r="70" spans="1:5" ht="19.5" customHeight="1" x14ac:dyDescent="0.25">
      <c r="A70" s="59" t="s">
        <v>193</v>
      </c>
      <c r="B70" s="108" t="s">
        <v>85</v>
      </c>
      <c r="C70" s="94">
        <v>4500</v>
      </c>
      <c r="D70" s="96">
        <v>45146</v>
      </c>
      <c r="E70" s="49"/>
    </row>
    <row r="71" spans="1:5" ht="19.5" customHeight="1" x14ac:dyDescent="0.25">
      <c r="A71" s="59" t="s">
        <v>340</v>
      </c>
      <c r="B71" s="108" t="s">
        <v>376</v>
      </c>
      <c r="C71" s="94">
        <v>4335.4799999999996</v>
      </c>
      <c r="D71" s="96">
        <v>45160</v>
      </c>
      <c r="E71" s="49"/>
    </row>
    <row r="72" spans="1:5" ht="19.5" customHeight="1" x14ac:dyDescent="0.25">
      <c r="A72" s="59" t="s">
        <v>129</v>
      </c>
      <c r="B72" s="108" t="s">
        <v>377</v>
      </c>
      <c r="C72" s="94">
        <v>4288.04</v>
      </c>
      <c r="D72" s="96">
        <v>45156</v>
      </c>
      <c r="E72" s="49"/>
    </row>
    <row r="73" spans="1:5" ht="19.5" customHeight="1" x14ac:dyDescent="0.25">
      <c r="A73" s="59" t="s">
        <v>202</v>
      </c>
      <c r="B73" s="108" t="s">
        <v>254</v>
      </c>
      <c r="C73" s="94">
        <v>4266</v>
      </c>
      <c r="D73" s="96">
        <v>45140</v>
      </c>
      <c r="E73" s="49"/>
    </row>
    <row r="74" spans="1:5" ht="19.5" customHeight="1" x14ac:dyDescent="0.25">
      <c r="A74" s="59" t="s">
        <v>378</v>
      </c>
      <c r="B74" s="108" t="s">
        <v>229</v>
      </c>
      <c r="C74" s="94">
        <v>4230.29</v>
      </c>
      <c r="D74" s="96">
        <v>45162</v>
      </c>
      <c r="E74" s="49"/>
    </row>
    <row r="75" spans="1:5" ht="19.5" customHeight="1" x14ac:dyDescent="0.25">
      <c r="A75" s="59" t="s">
        <v>379</v>
      </c>
      <c r="B75" s="108" t="s">
        <v>126</v>
      </c>
      <c r="C75" s="94">
        <v>4201</v>
      </c>
      <c r="D75" s="96">
        <v>45162</v>
      </c>
      <c r="E75" s="49"/>
    </row>
    <row r="76" spans="1:5" ht="19.5" customHeight="1" x14ac:dyDescent="0.25">
      <c r="A76" s="59" t="s">
        <v>380</v>
      </c>
      <c r="B76" s="108" t="s">
        <v>254</v>
      </c>
      <c r="C76" s="94">
        <v>4165</v>
      </c>
      <c r="D76" s="96">
        <v>45140</v>
      </c>
      <c r="E76" s="49"/>
    </row>
    <row r="77" spans="1:5" ht="19.5" customHeight="1" x14ac:dyDescent="0.25">
      <c r="A77" s="59" t="s">
        <v>168</v>
      </c>
      <c r="B77" s="108" t="s">
        <v>94</v>
      </c>
      <c r="C77" s="94">
        <v>4098.62</v>
      </c>
      <c r="D77" s="96">
        <v>45169</v>
      </c>
      <c r="E77" s="49"/>
    </row>
    <row r="78" spans="1:5" ht="19.5" customHeight="1" x14ac:dyDescent="0.25">
      <c r="A78" s="59" t="s">
        <v>381</v>
      </c>
      <c r="B78" s="108" t="s">
        <v>85</v>
      </c>
      <c r="C78" s="94">
        <v>4080</v>
      </c>
      <c r="D78" s="96">
        <v>45166</v>
      </c>
      <c r="E78" s="49"/>
    </row>
    <row r="79" spans="1:5" ht="19.5" customHeight="1" x14ac:dyDescent="0.25">
      <c r="A79" s="59" t="s">
        <v>198</v>
      </c>
      <c r="B79" s="108" t="s">
        <v>98</v>
      </c>
      <c r="C79" s="94">
        <v>4032.32</v>
      </c>
      <c r="D79" s="96">
        <v>45148</v>
      </c>
      <c r="E79" s="49"/>
    </row>
    <row r="80" spans="1:5" ht="19.5" customHeight="1" x14ac:dyDescent="0.25">
      <c r="A80" s="59" t="s">
        <v>180</v>
      </c>
      <c r="B80" s="108" t="s">
        <v>85</v>
      </c>
      <c r="C80" s="94">
        <v>4023.22</v>
      </c>
      <c r="D80" s="96">
        <v>45139</v>
      </c>
      <c r="E80" s="49"/>
    </row>
    <row r="81" spans="1:5" ht="19.5" customHeight="1" x14ac:dyDescent="0.25">
      <c r="A81" s="59" t="s">
        <v>206</v>
      </c>
      <c r="B81" s="108" t="s">
        <v>308</v>
      </c>
      <c r="C81" s="94">
        <v>3942.69</v>
      </c>
      <c r="D81" s="96">
        <v>45169</v>
      </c>
      <c r="E81" s="49"/>
    </row>
    <row r="82" spans="1:5" ht="19.5" customHeight="1" x14ac:dyDescent="0.25">
      <c r="A82" s="59" t="s">
        <v>382</v>
      </c>
      <c r="B82" s="108" t="s">
        <v>383</v>
      </c>
      <c r="C82" s="94">
        <v>3900</v>
      </c>
      <c r="D82" s="96">
        <v>45139</v>
      </c>
      <c r="E82" s="49"/>
    </row>
    <row r="83" spans="1:5" ht="19.5" customHeight="1" x14ac:dyDescent="0.25">
      <c r="A83" s="59" t="s">
        <v>384</v>
      </c>
      <c r="B83" s="108" t="s">
        <v>152</v>
      </c>
      <c r="C83" s="94">
        <v>3881</v>
      </c>
      <c r="D83" s="96">
        <v>45139</v>
      </c>
      <c r="E83" s="49"/>
    </row>
    <row r="84" spans="1:5" ht="19.5" customHeight="1" x14ac:dyDescent="0.25">
      <c r="A84" s="59" t="s">
        <v>385</v>
      </c>
      <c r="B84" s="108" t="s">
        <v>386</v>
      </c>
      <c r="C84" s="94">
        <v>3837</v>
      </c>
      <c r="D84" s="96">
        <v>45153</v>
      </c>
      <c r="E84" s="49"/>
    </row>
    <row r="85" spans="1:5" ht="19.5" customHeight="1" x14ac:dyDescent="0.25">
      <c r="A85" s="59" t="s">
        <v>238</v>
      </c>
      <c r="B85" s="108" t="s">
        <v>239</v>
      </c>
      <c r="C85" s="94">
        <v>3757</v>
      </c>
      <c r="D85" s="96">
        <v>45155</v>
      </c>
      <c r="E85" s="49"/>
    </row>
    <row r="86" spans="1:5" ht="19.5" customHeight="1" x14ac:dyDescent="0.25">
      <c r="A86" s="59" t="s">
        <v>387</v>
      </c>
      <c r="B86" s="108" t="s">
        <v>388</v>
      </c>
      <c r="C86" s="94">
        <v>3752.35</v>
      </c>
      <c r="D86" s="96">
        <v>45153</v>
      </c>
      <c r="E86" s="49"/>
    </row>
    <row r="87" spans="1:5" ht="19.5" customHeight="1" x14ac:dyDescent="0.25">
      <c r="A87" s="59" t="s">
        <v>88</v>
      </c>
      <c r="B87" s="108" t="s">
        <v>150</v>
      </c>
      <c r="C87" s="94">
        <v>3680.5</v>
      </c>
      <c r="D87" s="96">
        <v>45148</v>
      </c>
      <c r="E87" s="49"/>
    </row>
    <row r="88" spans="1:5" ht="19.5" customHeight="1" x14ac:dyDescent="0.25">
      <c r="A88" s="59" t="s">
        <v>214</v>
      </c>
      <c r="B88" s="108" t="s">
        <v>215</v>
      </c>
      <c r="C88" s="94">
        <v>3676.77</v>
      </c>
      <c r="D88" s="96">
        <v>45161</v>
      </c>
      <c r="E88" s="49"/>
    </row>
    <row r="89" spans="1:5" ht="19.5" customHeight="1" x14ac:dyDescent="0.25">
      <c r="A89" s="59" t="s">
        <v>389</v>
      </c>
      <c r="B89" s="108" t="s">
        <v>92</v>
      </c>
      <c r="C89" s="94">
        <v>3599.99</v>
      </c>
      <c r="D89" s="96">
        <v>45153</v>
      </c>
      <c r="E89" s="49"/>
    </row>
    <row r="90" spans="1:5" ht="19.5" customHeight="1" x14ac:dyDescent="0.25">
      <c r="A90" s="59" t="s">
        <v>390</v>
      </c>
      <c r="B90" s="108" t="s">
        <v>391</v>
      </c>
      <c r="C90" s="94">
        <v>3588</v>
      </c>
      <c r="D90" s="96">
        <v>45169</v>
      </c>
      <c r="E90" s="49"/>
    </row>
    <row r="91" spans="1:5" ht="19.5" customHeight="1" x14ac:dyDescent="0.25">
      <c r="A91" s="59" t="s">
        <v>392</v>
      </c>
      <c r="B91" s="108" t="s">
        <v>79</v>
      </c>
      <c r="C91" s="94">
        <v>3510.4</v>
      </c>
      <c r="D91" s="96">
        <v>45139</v>
      </c>
      <c r="E91" s="49"/>
    </row>
    <row r="92" spans="1:5" ht="19.5" customHeight="1" x14ac:dyDescent="0.25">
      <c r="A92" s="59" t="s">
        <v>393</v>
      </c>
      <c r="B92" s="108" t="s">
        <v>394</v>
      </c>
      <c r="C92" s="94">
        <v>3470</v>
      </c>
      <c r="D92" s="96">
        <v>45169</v>
      </c>
      <c r="E92" s="49"/>
    </row>
    <row r="93" spans="1:5" ht="19.5" customHeight="1" x14ac:dyDescent="0.25">
      <c r="A93" s="59" t="s">
        <v>194</v>
      </c>
      <c r="B93" s="108" t="s">
        <v>355</v>
      </c>
      <c r="C93" s="94">
        <v>3453.65</v>
      </c>
      <c r="D93" s="96">
        <v>45153</v>
      </c>
      <c r="E93" s="49"/>
    </row>
    <row r="94" spans="1:5" ht="19.5" customHeight="1" x14ac:dyDescent="0.25">
      <c r="A94" s="59" t="s">
        <v>267</v>
      </c>
      <c r="B94" s="108" t="s">
        <v>395</v>
      </c>
      <c r="C94" s="94">
        <v>3394.89</v>
      </c>
      <c r="D94" s="96">
        <v>45152</v>
      </c>
      <c r="E94" s="49"/>
    </row>
    <row r="95" spans="1:5" ht="19.5" customHeight="1" x14ac:dyDescent="0.25">
      <c r="A95" s="59" t="s">
        <v>222</v>
      </c>
      <c r="B95" s="108" t="s">
        <v>154</v>
      </c>
      <c r="C95" s="94">
        <v>3387</v>
      </c>
      <c r="D95" s="96">
        <v>45147</v>
      </c>
      <c r="E95" s="49"/>
    </row>
    <row r="96" spans="1:5" ht="19.5" customHeight="1" x14ac:dyDescent="0.25">
      <c r="A96" s="59" t="s">
        <v>396</v>
      </c>
      <c r="B96" s="108" t="s">
        <v>94</v>
      </c>
      <c r="C96" s="94">
        <v>3359.61</v>
      </c>
      <c r="D96" s="96">
        <v>45161</v>
      </c>
      <c r="E96" s="49"/>
    </row>
    <row r="97" spans="1:5" ht="19.5" customHeight="1" x14ac:dyDescent="0.25">
      <c r="A97" s="59" t="s">
        <v>120</v>
      </c>
      <c r="B97" s="108" t="s">
        <v>321</v>
      </c>
      <c r="C97" s="94">
        <v>3356.24</v>
      </c>
      <c r="D97" s="96">
        <v>45148</v>
      </c>
      <c r="E97" s="49"/>
    </row>
    <row r="98" spans="1:5" ht="19.5" customHeight="1" x14ac:dyDescent="0.25">
      <c r="A98" s="59" t="s">
        <v>108</v>
      </c>
      <c r="B98" s="108" t="s">
        <v>365</v>
      </c>
      <c r="C98" s="94">
        <v>3217.15</v>
      </c>
      <c r="D98" s="96">
        <v>45160</v>
      </c>
      <c r="E98" s="49"/>
    </row>
    <row r="99" spans="1:5" ht="19.5" customHeight="1" x14ac:dyDescent="0.25">
      <c r="A99" s="59" t="s">
        <v>392</v>
      </c>
      <c r="B99" s="108" t="s">
        <v>79</v>
      </c>
      <c r="C99" s="94">
        <v>3203.28</v>
      </c>
      <c r="D99" s="96">
        <v>45162</v>
      </c>
      <c r="E99" s="49"/>
    </row>
    <row r="100" spans="1:5" ht="19.5" customHeight="1" x14ac:dyDescent="0.25">
      <c r="A100" s="59" t="s">
        <v>207</v>
      </c>
      <c r="B100" s="108" t="s">
        <v>83</v>
      </c>
      <c r="C100" s="94">
        <v>3172</v>
      </c>
      <c r="D100" s="96">
        <v>45169</v>
      </c>
      <c r="E100" s="49"/>
    </row>
    <row r="101" spans="1:5" ht="19.5" customHeight="1" x14ac:dyDescent="0.25">
      <c r="A101" s="59" t="s">
        <v>146</v>
      </c>
      <c r="B101" s="108" t="s">
        <v>79</v>
      </c>
      <c r="C101" s="94">
        <v>3154.95</v>
      </c>
      <c r="D101" s="96">
        <v>45161</v>
      </c>
      <c r="E101" s="49"/>
    </row>
    <row r="102" spans="1:5" ht="19.5" customHeight="1" x14ac:dyDescent="0.25">
      <c r="A102" s="59" t="s">
        <v>397</v>
      </c>
      <c r="B102" s="108" t="s">
        <v>398</v>
      </c>
      <c r="C102" s="94">
        <v>3123.5</v>
      </c>
      <c r="D102" s="96">
        <v>45169</v>
      </c>
      <c r="E102" s="49"/>
    </row>
    <row r="103" spans="1:5" ht="19.5" customHeight="1" x14ac:dyDescent="0.25">
      <c r="A103" s="59" t="s">
        <v>399</v>
      </c>
      <c r="B103" s="108" t="s">
        <v>84</v>
      </c>
      <c r="C103" s="94">
        <v>3020.84</v>
      </c>
      <c r="D103" s="96">
        <v>45155</v>
      </c>
      <c r="E103" s="49"/>
    </row>
    <row r="104" spans="1:5" ht="19.5" customHeight="1" x14ac:dyDescent="0.25">
      <c r="A104" s="59" t="s">
        <v>151</v>
      </c>
      <c r="B104" s="108" t="s">
        <v>400</v>
      </c>
      <c r="C104" s="94">
        <v>3019</v>
      </c>
      <c r="D104" s="96">
        <v>45160</v>
      </c>
      <c r="E104" s="49"/>
    </row>
    <row r="105" spans="1:5" ht="19.5" customHeight="1" x14ac:dyDescent="0.25">
      <c r="A105" s="59" t="s">
        <v>401</v>
      </c>
      <c r="B105" s="108" t="s">
        <v>191</v>
      </c>
      <c r="C105" s="94">
        <v>3000</v>
      </c>
      <c r="D105" s="96">
        <v>45153</v>
      </c>
      <c r="E105" s="49"/>
    </row>
    <row r="106" spans="1:5" ht="19.5" customHeight="1" x14ac:dyDescent="0.25">
      <c r="A106" s="59" t="s">
        <v>189</v>
      </c>
      <c r="B106" s="108" t="s">
        <v>190</v>
      </c>
      <c r="C106" s="94">
        <v>3000</v>
      </c>
      <c r="D106" s="96">
        <v>45155</v>
      </c>
      <c r="E106" s="49"/>
    </row>
    <row r="107" spans="1:5" ht="19.5" customHeight="1" x14ac:dyDescent="0.25">
      <c r="A107" s="59" t="s">
        <v>194</v>
      </c>
      <c r="B107" s="108" t="s">
        <v>359</v>
      </c>
      <c r="C107" s="94">
        <v>2944.87</v>
      </c>
      <c r="D107" s="96">
        <v>45160</v>
      </c>
      <c r="E107" s="49"/>
    </row>
    <row r="108" spans="1:5" ht="19.5" customHeight="1" x14ac:dyDescent="0.25">
      <c r="A108" s="59" t="s">
        <v>183</v>
      </c>
      <c r="B108" s="108" t="s">
        <v>83</v>
      </c>
      <c r="C108" s="94">
        <v>2930.05</v>
      </c>
      <c r="D108" s="96">
        <v>45166</v>
      </c>
      <c r="E108" s="49"/>
    </row>
    <row r="109" spans="1:5" ht="19.5" customHeight="1" x14ac:dyDescent="0.25">
      <c r="A109" s="59" t="s">
        <v>86</v>
      </c>
      <c r="B109" s="108" t="s">
        <v>83</v>
      </c>
      <c r="C109" s="94">
        <v>2912.18</v>
      </c>
      <c r="D109" s="96">
        <v>45148</v>
      </c>
      <c r="E109" s="49"/>
    </row>
    <row r="110" spans="1:5" ht="19.5" customHeight="1" x14ac:dyDescent="0.25">
      <c r="A110" s="59" t="s">
        <v>106</v>
      </c>
      <c r="B110" s="108" t="s">
        <v>84</v>
      </c>
      <c r="C110" s="94">
        <v>2910.62</v>
      </c>
      <c r="D110" s="96">
        <v>45160</v>
      </c>
      <c r="E110" s="49"/>
    </row>
    <row r="111" spans="1:5" ht="19.5" customHeight="1" x14ac:dyDescent="0.25">
      <c r="A111" s="59" t="s">
        <v>380</v>
      </c>
      <c r="B111" s="108" t="s">
        <v>254</v>
      </c>
      <c r="C111" s="94">
        <v>2780</v>
      </c>
      <c r="D111" s="96">
        <v>45153</v>
      </c>
      <c r="E111" s="49"/>
    </row>
    <row r="112" spans="1:5" ht="19.5" customHeight="1" x14ac:dyDescent="0.25">
      <c r="A112" s="59" t="s">
        <v>264</v>
      </c>
      <c r="B112" s="108" t="s">
        <v>402</v>
      </c>
      <c r="C112" s="94">
        <v>2762.19</v>
      </c>
      <c r="D112" s="96">
        <v>45161</v>
      </c>
      <c r="E112" s="49"/>
    </row>
    <row r="113" spans="1:5" ht="19.5" customHeight="1" x14ac:dyDescent="0.25">
      <c r="A113" s="59" t="s">
        <v>403</v>
      </c>
      <c r="B113" s="108" t="s">
        <v>92</v>
      </c>
      <c r="C113" s="94">
        <v>2708.25</v>
      </c>
      <c r="D113" s="96">
        <v>45166</v>
      </c>
      <c r="E113" s="49"/>
    </row>
    <row r="114" spans="1:5" ht="19.5" customHeight="1" x14ac:dyDescent="0.25">
      <c r="A114" s="59" t="s">
        <v>404</v>
      </c>
      <c r="B114" s="108" t="s">
        <v>95</v>
      </c>
      <c r="C114" s="94">
        <v>2691.04</v>
      </c>
      <c r="D114" s="96">
        <v>45146</v>
      </c>
      <c r="E114" s="49"/>
    </row>
    <row r="115" spans="1:5" ht="19.5" customHeight="1" x14ac:dyDescent="0.25">
      <c r="A115" s="59" t="s">
        <v>181</v>
      </c>
      <c r="B115" s="108" t="s">
        <v>405</v>
      </c>
      <c r="C115" s="94">
        <v>2642.8</v>
      </c>
      <c r="D115" s="96">
        <v>45162</v>
      </c>
      <c r="E115" s="49"/>
    </row>
    <row r="116" spans="1:5" ht="19.5" customHeight="1" x14ac:dyDescent="0.25">
      <c r="A116" s="59" t="s">
        <v>406</v>
      </c>
      <c r="B116" s="108" t="s">
        <v>82</v>
      </c>
      <c r="C116" s="94">
        <v>2595</v>
      </c>
      <c r="D116" s="96">
        <v>45153</v>
      </c>
      <c r="E116" s="49"/>
    </row>
    <row r="117" spans="1:5" ht="19.5" customHeight="1" x14ac:dyDescent="0.25">
      <c r="A117" s="59" t="s">
        <v>407</v>
      </c>
      <c r="B117" s="108" t="s">
        <v>408</v>
      </c>
      <c r="C117" s="94">
        <v>2584.13</v>
      </c>
      <c r="D117" s="96">
        <v>45146</v>
      </c>
      <c r="E117" s="49"/>
    </row>
    <row r="118" spans="1:5" ht="19.5" customHeight="1" x14ac:dyDescent="0.25">
      <c r="A118" s="59" t="s">
        <v>159</v>
      </c>
      <c r="B118" s="108" t="s">
        <v>128</v>
      </c>
      <c r="C118" s="94">
        <v>2576.5100000000002</v>
      </c>
      <c r="D118" s="96">
        <v>45147</v>
      </c>
      <c r="E118" s="49"/>
    </row>
    <row r="119" spans="1:5" ht="19.5" customHeight="1" x14ac:dyDescent="0.25">
      <c r="A119" s="59" t="s">
        <v>146</v>
      </c>
      <c r="B119" s="108" t="s">
        <v>79</v>
      </c>
      <c r="C119" s="94">
        <v>2530.42</v>
      </c>
      <c r="D119" s="96">
        <v>45139</v>
      </c>
      <c r="E119" s="49"/>
    </row>
    <row r="120" spans="1:5" ht="19.5" customHeight="1" x14ac:dyDescent="0.25">
      <c r="A120" s="59" t="s">
        <v>252</v>
      </c>
      <c r="B120" s="108" t="s">
        <v>253</v>
      </c>
      <c r="C120" s="94">
        <v>2506.96</v>
      </c>
      <c r="D120" s="96">
        <v>45169</v>
      </c>
      <c r="E120" s="49"/>
    </row>
    <row r="121" spans="1:5" ht="19.5" customHeight="1" x14ac:dyDescent="0.25">
      <c r="A121" s="59" t="s">
        <v>232</v>
      </c>
      <c r="B121" s="108" t="s">
        <v>246</v>
      </c>
      <c r="C121" s="94">
        <v>2500</v>
      </c>
      <c r="D121" s="96">
        <v>45153</v>
      </c>
      <c r="E121" s="49"/>
    </row>
    <row r="122" spans="1:5" ht="19.5" customHeight="1" x14ac:dyDescent="0.25">
      <c r="A122" s="59" t="s">
        <v>409</v>
      </c>
      <c r="B122" s="108" t="s">
        <v>410</v>
      </c>
      <c r="C122" s="94">
        <v>2500</v>
      </c>
      <c r="D122" s="96">
        <v>45161</v>
      </c>
      <c r="E122" s="49"/>
    </row>
    <row r="123" spans="1:5" ht="19.5" customHeight="1" x14ac:dyDescent="0.25">
      <c r="A123" s="59" t="s">
        <v>90</v>
      </c>
      <c r="B123" s="108" t="s">
        <v>91</v>
      </c>
      <c r="C123" s="94">
        <v>2498.58</v>
      </c>
      <c r="D123" s="96">
        <v>45139</v>
      </c>
      <c r="E123" s="49"/>
    </row>
    <row r="124" spans="1:5" ht="19.5" customHeight="1" x14ac:dyDescent="0.25">
      <c r="A124" s="59" t="s">
        <v>90</v>
      </c>
      <c r="B124" s="108" t="s">
        <v>91</v>
      </c>
      <c r="C124" s="94">
        <v>2491.66</v>
      </c>
      <c r="D124" s="96">
        <v>45169</v>
      </c>
      <c r="E124" s="49"/>
    </row>
    <row r="125" spans="1:5" ht="19.5" customHeight="1" x14ac:dyDescent="0.25">
      <c r="A125" s="59" t="s">
        <v>411</v>
      </c>
      <c r="B125" s="108" t="s">
        <v>245</v>
      </c>
      <c r="C125" s="94">
        <v>2452.9499999999998</v>
      </c>
      <c r="D125" s="96">
        <v>45160</v>
      </c>
      <c r="E125" s="49"/>
    </row>
    <row r="126" spans="1:5" ht="19.5" customHeight="1" x14ac:dyDescent="0.25">
      <c r="A126" s="59" t="s">
        <v>106</v>
      </c>
      <c r="B126" s="108" t="s">
        <v>130</v>
      </c>
      <c r="C126" s="94">
        <v>2417.09</v>
      </c>
      <c r="D126" s="96">
        <v>45148</v>
      </c>
      <c r="E126" s="49"/>
    </row>
    <row r="127" spans="1:5" ht="19.5" customHeight="1" x14ac:dyDescent="0.25">
      <c r="A127" s="59" t="s">
        <v>412</v>
      </c>
      <c r="B127" s="108" t="s">
        <v>83</v>
      </c>
      <c r="C127" s="94">
        <v>2355</v>
      </c>
      <c r="D127" s="96">
        <v>45153</v>
      </c>
      <c r="E127" s="49"/>
    </row>
    <row r="128" spans="1:5" ht="19.5" customHeight="1" x14ac:dyDescent="0.25">
      <c r="A128" s="59" t="s">
        <v>93</v>
      </c>
      <c r="B128" s="108" t="s">
        <v>84</v>
      </c>
      <c r="C128" s="94">
        <v>2275.61</v>
      </c>
      <c r="D128" s="96">
        <v>45145</v>
      </c>
      <c r="E128" s="49"/>
    </row>
    <row r="129" spans="1:5" ht="19.5" customHeight="1" x14ac:dyDescent="0.25">
      <c r="A129" s="59" t="s">
        <v>87</v>
      </c>
      <c r="B129" s="108" t="s">
        <v>413</v>
      </c>
      <c r="C129" s="94">
        <v>2181.98</v>
      </c>
      <c r="D129" s="96">
        <v>45146</v>
      </c>
      <c r="E129" s="49"/>
    </row>
    <row r="130" spans="1:5" ht="19.5" customHeight="1" x14ac:dyDescent="0.25">
      <c r="A130" s="59" t="s">
        <v>414</v>
      </c>
      <c r="B130" s="108" t="s">
        <v>234</v>
      </c>
      <c r="C130" s="94">
        <v>2169.86</v>
      </c>
      <c r="D130" s="96">
        <v>45140</v>
      </c>
      <c r="E130" s="49"/>
    </row>
    <row r="131" spans="1:5" ht="19.5" customHeight="1" x14ac:dyDescent="0.25">
      <c r="A131" s="59" t="s">
        <v>415</v>
      </c>
      <c r="B131" s="108" t="s">
        <v>416</v>
      </c>
      <c r="C131" s="94">
        <v>2144.0100000000002</v>
      </c>
      <c r="D131" s="96">
        <v>45161</v>
      </c>
      <c r="E131" s="49"/>
    </row>
    <row r="132" spans="1:5" ht="19.5" customHeight="1" x14ac:dyDescent="0.25">
      <c r="A132" s="59" t="s">
        <v>194</v>
      </c>
      <c r="B132" s="108" t="s">
        <v>417</v>
      </c>
      <c r="C132" s="94">
        <v>2119.17</v>
      </c>
      <c r="D132" s="96">
        <v>45139</v>
      </c>
      <c r="E132" s="49"/>
    </row>
    <row r="133" spans="1:5" ht="19.5" customHeight="1" x14ac:dyDescent="0.25">
      <c r="A133" s="59" t="s">
        <v>200</v>
      </c>
      <c r="B133" s="108" t="s">
        <v>201</v>
      </c>
      <c r="C133" s="94">
        <v>2100</v>
      </c>
      <c r="D133" s="96">
        <v>45169</v>
      </c>
      <c r="E133" s="49"/>
    </row>
    <row r="134" spans="1:5" ht="19.5" customHeight="1" x14ac:dyDescent="0.25">
      <c r="A134" s="59" t="s">
        <v>211</v>
      </c>
      <c r="B134" s="108" t="s">
        <v>254</v>
      </c>
      <c r="C134" s="94">
        <v>2070</v>
      </c>
      <c r="D134" s="96">
        <v>45140</v>
      </c>
      <c r="E134" s="49"/>
    </row>
    <row r="135" spans="1:5" ht="19.5" customHeight="1" x14ac:dyDescent="0.25">
      <c r="A135" s="59" t="s">
        <v>149</v>
      </c>
      <c r="B135" s="108" t="s">
        <v>79</v>
      </c>
      <c r="C135" s="94">
        <v>2049.0100000000002</v>
      </c>
      <c r="D135" s="96">
        <v>45156</v>
      </c>
      <c r="E135" s="49"/>
    </row>
    <row r="136" spans="1:5" ht="19.5" customHeight="1" x14ac:dyDescent="0.25">
      <c r="A136" s="59" t="s">
        <v>183</v>
      </c>
      <c r="B136" s="108" t="s">
        <v>83</v>
      </c>
      <c r="C136" s="94">
        <v>2029.9</v>
      </c>
      <c r="D136" s="96">
        <v>45169</v>
      </c>
      <c r="E136" s="49"/>
    </row>
    <row r="137" spans="1:5" ht="19.5" customHeight="1" x14ac:dyDescent="0.25">
      <c r="A137" s="59" t="s">
        <v>195</v>
      </c>
      <c r="B137" s="108" t="s">
        <v>213</v>
      </c>
      <c r="C137" s="94">
        <v>2000</v>
      </c>
      <c r="D137" s="96">
        <v>45140</v>
      </c>
      <c r="E137" s="49"/>
    </row>
    <row r="138" spans="1:5" ht="19.5" customHeight="1" x14ac:dyDescent="0.25">
      <c r="A138" s="59" t="s">
        <v>340</v>
      </c>
      <c r="B138" s="108" t="s">
        <v>418</v>
      </c>
      <c r="C138" s="94">
        <v>2000</v>
      </c>
      <c r="D138" s="96">
        <v>45160</v>
      </c>
      <c r="E138" s="49"/>
    </row>
    <row r="139" spans="1:5" ht="19.5" customHeight="1" x14ac:dyDescent="0.25">
      <c r="A139" s="59" t="s">
        <v>419</v>
      </c>
      <c r="B139" s="108" t="s">
        <v>420</v>
      </c>
      <c r="C139" s="94">
        <v>2000</v>
      </c>
      <c r="D139" s="96">
        <v>45166</v>
      </c>
      <c r="E139" s="49"/>
    </row>
    <row r="140" spans="1:5" ht="19.5" customHeight="1" x14ac:dyDescent="0.25">
      <c r="A140" s="59" t="s">
        <v>419</v>
      </c>
      <c r="B140" s="108" t="s">
        <v>420</v>
      </c>
      <c r="C140" s="94">
        <v>2000</v>
      </c>
      <c r="D140" s="96">
        <v>45166</v>
      </c>
      <c r="E140" s="49"/>
    </row>
    <row r="141" spans="1:5" ht="19.5" customHeight="1" x14ac:dyDescent="0.25">
      <c r="A141" s="59" t="s">
        <v>419</v>
      </c>
      <c r="B141" s="108" t="s">
        <v>421</v>
      </c>
      <c r="C141" s="94">
        <v>2000</v>
      </c>
      <c r="D141" s="96">
        <v>45166</v>
      </c>
      <c r="E141" s="49"/>
    </row>
    <row r="142" spans="1:5" ht="19.5" customHeight="1" x14ac:dyDescent="0.25">
      <c r="A142" s="59" t="s">
        <v>96</v>
      </c>
      <c r="B142" s="108" t="s">
        <v>91</v>
      </c>
      <c r="C142" s="94">
        <v>1998.77</v>
      </c>
      <c r="D142" s="96">
        <v>45139</v>
      </c>
      <c r="E142" s="49"/>
    </row>
    <row r="143" spans="1:5" ht="19.5" customHeight="1" x14ac:dyDescent="0.25">
      <c r="A143" s="59" t="s">
        <v>422</v>
      </c>
      <c r="B143" s="108" t="s">
        <v>398</v>
      </c>
      <c r="C143" s="94">
        <v>1990.23</v>
      </c>
      <c r="D143" s="96">
        <v>45169</v>
      </c>
      <c r="E143" s="49"/>
    </row>
    <row r="144" spans="1:5" ht="19.5" customHeight="1" x14ac:dyDescent="0.25">
      <c r="A144" s="59" t="s">
        <v>423</v>
      </c>
      <c r="B144" s="108" t="s">
        <v>405</v>
      </c>
      <c r="C144" s="94">
        <v>1927.63</v>
      </c>
      <c r="D144" s="96">
        <v>45146</v>
      </c>
      <c r="E144" s="49"/>
    </row>
    <row r="145" spans="1:5" ht="19.5" customHeight="1" x14ac:dyDescent="0.25">
      <c r="A145" s="59" t="s">
        <v>108</v>
      </c>
      <c r="B145" s="108" t="s">
        <v>417</v>
      </c>
      <c r="C145" s="94">
        <v>1920</v>
      </c>
      <c r="D145" s="96">
        <v>45153</v>
      </c>
      <c r="E145" s="49"/>
    </row>
    <row r="146" spans="1:5" ht="19.5" customHeight="1" x14ac:dyDescent="0.25">
      <c r="A146" s="59" t="s">
        <v>192</v>
      </c>
      <c r="B146" s="108" t="s">
        <v>85</v>
      </c>
      <c r="C146" s="94">
        <v>1893.14</v>
      </c>
      <c r="D146" s="96">
        <v>45147</v>
      </c>
      <c r="E146" s="49"/>
    </row>
    <row r="147" spans="1:5" ht="19.5" customHeight="1" x14ac:dyDescent="0.25">
      <c r="A147" s="59" t="s">
        <v>424</v>
      </c>
      <c r="B147" s="108" t="s">
        <v>208</v>
      </c>
      <c r="C147" s="94">
        <v>1890</v>
      </c>
      <c r="D147" s="96">
        <v>45169</v>
      </c>
      <c r="E147" s="49"/>
    </row>
    <row r="148" spans="1:5" ht="19.5" customHeight="1" x14ac:dyDescent="0.25">
      <c r="A148" s="59" t="s">
        <v>252</v>
      </c>
      <c r="B148" s="108" t="s">
        <v>425</v>
      </c>
      <c r="C148" s="94">
        <v>1832.3</v>
      </c>
      <c r="D148" s="96">
        <v>45139</v>
      </c>
      <c r="E148" s="49"/>
    </row>
    <row r="149" spans="1:5" ht="19.5" customHeight="1" x14ac:dyDescent="0.25">
      <c r="A149" s="59" t="s">
        <v>100</v>
      </c>
      <c r="B149" s="108" t="s">
        <v>247</v>
      </c>
      <c r="C149" s="94">
        <v>1830.2</v>
      </c>
      <c r="D149" s="96">
        <v>45147</v>
      </c>
      <c r="E149" s="49"/>
    </row>
    <row r="150" spans="1:5" ht="19.5" customHeight="1" x14ac:dyDescent="0.25">
      <c r="A150" s="59" t="s">
        <v>426</v>
      </c>
      <c r="B150" s="108" t="s">
        <v>212</v>
      </c>
      <c r="C150" s="94">
        <v>1830</v>
      </c>
      <c r="D150" s="96">
        <v>45155</v>
      </c>
      <c r="E150" s="49"/>
    </row>
    <row r="151" spans="1:5" ht="19.5" customHeight="1" x14ac:dyDescent="0.25">
      <c r="A151" s="59" t="s">
        <v>106</v>
      </c>
      <c r="B151" s="108" t="s">
        <v>260</v>
      </c>
      <c r="C151" s="94">
        <v>1821.6</v>
      </c>
      <c r="D151" s="96">
        <v>45140</v>
      </c>
      <c r="E151" s="49"/>
    </row>
    <row r="152" spans="1:5" ht="19.5" customHeight="1" x14ac:dyDescent="0.25">
      <c r="A152" s="59" t="s">
        <v>88</v>
      </c>
      <c r="B152" s="108" t="s">
        <v>150</v>
      </c>
      <c r="C152" s="94">
        <v>1800</v>
      </c>
      <c r="D152" s="96">
        <v>45139</v>
      </c>
      <c r="E152" s="49"/>
    </row>
    <row r="153" spans="1:5" ht="19.5" customHeight="1" x14ac:dyDescent="0.25">
      <c r="A153" s="59" t="s">
        <v>88</v>
      </c>
      <c r="B153" s="108" t="s">
        <v>150</v>
      </c>
      <c r="C153" s="94">
        <v>1800</v>
      </c>
      <c r="D153" s="96">
        <v>45160</v>
      </c>
      <c r="E153" s="49"/>
    </row>
    <row r="154" spans="1:5" ht="19.5" customHeight="1" x14ac:dyDescent="0.25">
      <c r="A154" s="59" t="s">
        <v>162</v>
      </c>
      <c r="B154" s="108" t="s">
        <v>197</v>
      </c>
      <c r="C154" s="94">
        <v>1792.92</v>
      </c>
      <c r="D154" s="96">
        <v>45161</v>
      </c>
      <c r="E154" s="49"/>
    </row>
    <row r="155" spans="1:5" ht="19.5" customHeight="1" x14ac:dyDescent="0.25">
      <c r="A155" s="59" t="s">
        <v>427</v>
      </c>
      <c r="B155" s="108" t="s">
        <v>152</v>
      </c>
      <c r="C155" s="94">
        <v>1766</v>
      </c>
      <c r="D155" s="96">
        <v>45153</v>
      </c>
      <c r="E155" s="49"/>
    </row>
    <row r="156" spans="1:5" ht="19.5" customHeight="1" x14ac:dyDescent="0.25">
      <c r="A156" s="59" t="s">
        <v>258</v>
      </c>
      <c r="B156" s="108" t="s">
        <v>428</v>
      </c>
      <c r="C156" s="94">
        <v>1756.25</v>
      </c>
      <c r="D156" s="96">
        <v>45147</v>
      </c>
      <c r="E156" s="49"/>
    </row>
    <row r="157" spans="1:5" ht="19.5" customHeight="1" x14ac:dyDescent="0.25">
      <c r="A157" s="59" t="s">
        <v>426</v>
      </c>
      <c r="B157" s="108" t="s">
        <v>254</v>
      </c>
      <c r="C157" s="94">
        <v>1740</v>
      </c>
      <c r="D157" s="96">
        <v>45156</v>
      </c>
      <c r="E157" s="49"/>
    </row>
    <row r="158" spans="1:5" ht="19.5" customHeight="1" x14ac:dyDescent="0.25">
      <c r="A158" s="59" t="s">
        <v>429</v>
      </c>
      <c r="B158" s="108" t="s">
        <v>355</v>
      </c>
      <c r="C158" s="94">
        <v>1711.26</v>
      </c>
      <c r="D158" s="96">
        <v>45153</v>
      </c>
      <c r="E158" s="49"/>
    </row>
    <row r="159" spans="1:5" ht="19.5" customHeight="1" x14ac:dyDescent="0.25">
      <c r="A159" s="59" t="s">
        <v>106</v>
      </c>
      <c r="B159" s="108" t="s">
        <v>121</v>
      </c>
      <c r="C159" s="94">
        <v>1708.17</v>
      </c>
      <c r="D159" s="96">
        <v>45153</v>
      </c>
      <c r="E159" s="49"/>
    </row>
    <row r="160" spans="1:5" ht="19.5" customHeight="1" x14ac:dyDescent="0.25">
      <c r="A160" s="59" t="s">
        <v>430</v>
      </c>
      <c r="B160" s="108" t="s">
        <v>431</v>
      </c>
      <c r="C160" s="94">
        <v>1679.58</v>
      </c>
      <c r="D160" s="96">
        <v>45160</v>
      </c>
      <c r="E160" s="49"/>
    </row>
    <row r="161" spans="1:5" ht="19.5" customHeight="1" x14ac:dyDescent="0.25">
      <c r="A161" s="59" t="s">
        <v>379</v>
      </c>
      <c r="B161" s="108" t="s">
        <v>432</v>
      </c>
      <c r="C161" s="94">
        <v>1625.8</v>
      </c>
      <c r="D161" s="96">
        <v>45166</v>
      </c>
      <c r="E161" s="49"/>
    </row>
    <row r="162" spans="1:5" ht="19.5" customHeight="1" x14ac:dyDescent="0.25">
      <c r="A162" s="59" t="s">
        <v>124</v>
      </c>
      <c r="B162" s="108" t="s">
        <v>95</v>
      </c>
      <c r="C162" s="94">
        <v>1623.05</v>
      </c>
      <c r="D162" s="96">
        <v>45140</v>
      </c>
      <c r="E162" s="49"/>
    </row>
    <row r="163" spans="1:5" ht="19.5" customHeight="1" x14ac:dyDescent="0.25">
      <c r="A163" s="59" t="s">
        <v>214</v>
      </c>
      <c r="B163" s="108" t="s">
        <v>433</v>
      </c>
      <c r="C163" s="94">
        <v>1617.96</v>
      </c>
      <c r="D163" s="96">
        <v>45161</v>
      </c>
      <c r="E163" s="49"/>
    </row>
    <row r="164" spans="1:5" ht="19.5" customHeight="1" x14ac:dyDescent="0.25">
      <c r="A164" s="59" t="s">
        <v>348</v>
      </c>
      <c r="B164" s="108" t="s">
        <v>434</v>
      </c>
      <c r="C164" s="94">
        <v>1582.6</v>
      </c>
      <c r="D164" s="96">
        <v>45139</v>
      </c>
      <c r="E164" s="49"/>
    </row>
    <row r="165" spans="1:5" ht="19.5" customHeight="1" x14ac:dyDescent="0.25">
      <c r="A165" s="59" t="s">
        <v>153</v>
      </c>
      <c r="B165" s="108" t="s">
        <v>83</v>
      </c>
      <c r="C165" s="94">
        <v>1520</v>
      </c>
      <c r="D165" s="96">
        <v>45146</v>
      </c>
      <c r="E165" s="49"/>
    </row>
    <row r="166" spans="1:5" ht="19.5" customHeight="1" x14ac:dyDescent="0.25">
      <c r="A166" s="59" t="s">
        <v>106</v>
      </c>
      <c r="B166" s="108" t="s">
        <v>435</v>
      </c>
      <c r="C166" s="94">
        <v>1500.93</v>
      </c>
      <c r="D166" s="96">
        <v>45146</v>
      </c>
      <c r="E166" s="49"/>
    </row>
    <row r="167" spans="1:5" ht="19.5" customHeight="1" x14ac:dyDescent="0.25">
      <c r="A167" s="59" t="s">
        <v>269</v>
      </c>
      <c r="B167" s="108" t="s">
        <v>83</v>
      </c>
      <c r="C167" s="94">
        <v>1490</v>
      </c>
      <c r="D167" s="96">
        <v>45139</v>
      </c>
      <c r="E167" s="49"/>
    </row>
    <row r="168" spans="1:5" ht="19.5" customHeight="1" x14ac:dyDescent="0.25">
      <c r="A168" s="59" t="s">
        <v>97</v>
      </c>
      <c r="B168" s="108" t="s">
        <v>89</v>
      </c>
      <c r="C168" s="94">
        <v>1471.84</v>
      </c>
      <c r="D168" s="96">
        <v>45153</v>
      </c>
      <c r="E168" s="49"/>
    </row>
    <row r="169" spans="1:5" ht="19.5" customHeight="1" x14ac:dyDescent="0.25">
      <c r="A169" s="59" t="s">
        <v>124</v>
      </c>
      <c r="B169" s="108" t="s">
        <v>95</v>
      </c>
      <c r="C169" s="94">
        <v>1439.65</v>
      </c>
      <c r="D169" s="96">
        <v>45166</v>
      </c>
      <c r="E169" s="49"/>
    </row>
    <row r="170" spans="1:5" ht="19.5" customHeight="1" x14ac:dyDescent="0.25">
      <c r="A170" s="59" t="s">
        <v>192</v>
      </c>
      <c r="B170" s="108" t="s">
        <v>85</v>
      </c>
      <c r="C170" s="94">
        <v>1430</v>
      </c>
      <c r="D170" s="96">
        <v>45147</v>
      </c>
      <c r="E170" s="49"/>
    </row>
    <row r="171" spans="1:5" ht="19.5" customHeight="1" x14ac:dyDescent="0.25">
      <c r="A171" s="59" t="s">
        <v>436</v>
      </c>
      <c r="B171" s="108" t="s">
        <v>244</v>
      </c>
      <c r="C171" s="94">
        <v>1429.95</v>
      </c>
      <c r="D171" s="96">
        <v>45169</v>
      </c>
      <c r="E171" s="49"/>
    </row>
    <row r="172" spans="1:5" ht="19.5" customHeight="1" x14ac:dyDescent="0.25">
      <c r="A172" s="59" t="s">
        <v>284</v>
      </c>
      <c r="B172" s="108" t="s">
        <v>285</v>
      </c>
      <c r="C172" s="94">
        <v>1417.59</v>
      </c>
      <c r="D172" s="96">
        <v>45147</v>
      </c>
      <c r="E172" s="49"/>
    </row>
    <row r="173" spans="1:5" ht="19.5" customHeight="1" x14ac:dyDescent="0.25">
      <c r="A173" s="59" t="s">
        <v>250</v>
      </c>
      <c r="B173" s="108" t="s">
        <v>251</v>
      </c>
      <c r="C173" s="94">
        <v>1400</v>
      </c>
      <c r="D173" s="96">
        <v>45140</v>
      </c>
      <c r="E173" s="49"/>
    </row>
    <row r="174" spans="1:5" ht="19.5" customHeight="1" x14ac:dyDescent="0.25">
      <c r="A174" s="59" t="s">
        <v>437</v>
      </c>
      <c r="B174" s="108" t="s">
        <v>83</v>
      </c>
      <c r="C174" s="94">
        <v>1392.62</v>
      </c>
      <c r="D174" s="96">
        <v>45146</v>
      </c>
      <c r="E174" s="49"/>
    </row>
    <row r="175" spans="1:5" ht="19.5" customHeight="1" x14ac:dyDescent="0.25">
      <c r="A175" s="59" t="s">
        <v>211</v>
      </c>
      <c r="B175" s="108" t="s">
        <v>254</v>
      </c>
      <c r="C175" s="94">
        <v>1380</v>
      </c>
      <c r="D175" s="96">
        <v>45147</v>
      </c>
      <c r="E175" s="49"/>
    </row>
    <row r="176" spans="1:5" ht="19.5" customHeight="1" x14ac:dyDescent="0.25">
      <c r="A176" s="59" t="s">
        <v>438</v>
      </c>
      <c r="B176" s="108" t="s">
        <v>439</v>
      </c>
      <c r="C176" s="94">
        <v>1375</v>
      </c>
      <c r="D176" s="96">
        <v>45156</v>
      </c>
      <c r="E176" s="49"/>
    </row>
    <row r="177" spans="1:5" ht="19.5" customHeight="1" x14ac:dyDescent="0.25">
      <c r="A177" s="59" t="s">
        <v>440</v>
      </c>
      <c r="B177" s="108" t="s">
        <v>441</v>
      </c>
      <c r="C177" s="94">
        <v>1362.72</v>
      </c>
      <c r="D177" s="96">
        <v>45139</v>
      </c>
      <c r="E177" s="49"/>
    </row>
    <row r="178" spans="1:5" ht="19.5" customHeight="1" x14ac:dyDescent="0.25">
      <c r="A178" s="59" t="s">
        <v>182</v>
      </c>
      <c r="B178" s="108" t="s">
        <v>99</v>
      </c>
      <c r="C178" s="94">
        <v>1362.3</v>
      </c>
      <c r="D178" s="96">
        <v>45169</v>
      </c>
      <c r="E178" s="49"/>
    </row>
    <row r="179" spans="1:5" ht="19.5" customHeight="1" x14ac:dyDescent="0.25">
      <c r="A179" s="59" t="s">
        <v>442</v>
      </c>
      <c r="B179" s="108" t="s">
        <v>245</v>
      </c>
      <c r="C179" s="94">
        <v>1347.18</v>
      </c>
      <c r="D179" s="96">
        <v>45160</v>
      </c>
      <c r="E179" s="49"/>
    </row>
    <row r="180" spans="1:5" ht="19.5" customHeight="1" x14ac:dyDescent="0.25">
      <c r="A180" s="59" t="s">
        <v>97</v>
      </c>
      <c r="B180" s="108" t="s">
        <v>89</v>
      </c>
      <c r="C180" s="94">
        <v>1333.59</v>
      </c>
      <c r="D180" s="96">
        <v>45169</v>
      </c>
      <c r="E180" s="49"/>
    </row>
    <row r="181" spans="1:5" ht="19.5" customHeight="1" x14ac:dyDescent="0.25">
      <c r="A181" s="59" t="s">
        <v>240</v>
      </c>
      <c r="B181" s="108" t="s">
        <v>443</v>
      </c>
      <c r="C181" s="94">
        <v>1331.83</v>
      </c>
      <c r="D181" s="96">
        <v>45169</v>
      </c>
      <c r="E181" s="49"/>
    </row>
    <row r="182" spans="1:5" ht="19.5" customHeight="1" x14ac:dyDescent="0.25">
      <c r="A182" s="59" t="s">
        <v>180</v>
      </c>
      <c r="B182" s="108" t="s">
        <v>85</v>
      </c>
      <c r="C182" s="94">
        <v>1316</v>
      </c>
      <c r="D182" s="96">
        <v>45169</v>
      </c>
      <c r="E182" s="49"/>
    </row>
    <row r="183" spans="1:5" ht="19.5" customHeight="1" x14ac:dyDescent="0.25">
      <c r="A183" s="59" t="s">
        <v>444</v>
      </c>
      <c r="B183" s="108" t="s">
        <v>445</v>
      </c>
      <c r="C183" s="94">
        <v>1299.95</v>
      </c>
      <c r="D183" s="96">
        <v>45148</v>
      </c>
      <c r="E183" s="49"/>
    </row>
    <row r="184" spans="1:5" ht="19.5" customHeight="1" x14ac:dyDescent="0.25">
      <c r="A184" s="59" t="s">
        <v>210</v>
      </c>
      <c r="B184" s="108" t="s">
        <v>446</v>
      </c>
      <c r="C184" s="94">
        <v>1298.21</v>
      </c>
      <c r="D184" s="96">
        <v>45147</v>
      </c>
      <c r="E184" s="49"/>
    </row>
    <row r="185" spans="1:5" ht="19.5" customHeight="1" x14ac:dyDescent="0.25">
      <c r="A185" s="59" t="s">
        <v>447</v>
      </c>
      <c r="B185" s="108" t="s">
        <v>85</v>
      </c>
      <c r="C185" s="94">
        <v>1285</v>
      </c>
      <c r="D185" s="96">
        <v>45139</v>
      </c>
      <c r="E185" s="49"/>
    </row>
    <row r="186" spans="1:5" ht="19.5" customHeight="1" x14ac:dyDescent="0.25">
      <c r="A186" s="59" t="s">
        <v>448</v>
      </c>
      <c r="B186" s="108" t="s">
        <v>449</v>
      </c>
      <c r="C186" s="94">
        <v>1268.4000000000001</v>
      </c>
      <c r="D186" s="96">
        <v>45160</v>
      </c>
      <c r="E186" s="49"/>
    </row>
    <row r="187" spans="1:5" ht="19.5" customHeight="1" x14ac:dyDescent="0.25">
      <c r="A187" s="59" t="s">
        <v>450</v>
      </c>
      <c r="B187" s="108" t="s">
        <v>95</v>
      </c>
      <c r="C187" s="94">
        <v>1250</v>
      </c>
      <c r="D187" s="96">
        <v>45169</v>
      </c>
      <c r="E187" s="49"/>
    </row>
    <row r="188" spans="1:5" ht="19.5" customHeight="1" x14ac:dyDescent="0.25">
      <c r="A188" s="59" t="s">
        <v>97</v>
      </c>
      <c r="B188" s="108" t="s">
        <v>89</v>
      </c>
      <c r="C188" s="94">
        <v>1202.42</v>
      </c>
      <c r="D188" s="96">
        <v>45146</v>
      </c>
      <c r="E188" s="49"/>
    </row>
    <row r="189" spans="1:5" ht="19.5" customHeight="1" x14ac:dyDescent="0.25">
      <c r="A189" s="59" t="s">
        <v>447</v>
      </c>
      <c r="B189" s="108" t="s">
        <v>451</v>
      </c>
      <c r="C189" s="94">
        <v>1200</v>
      </c>
      <c r="D189" s="96">
        <v>45140</v>
      </c>
      <c r="E189" s="49"/>
    </row>
    <row r="190" spans="1:5" ht="19.5" customHeight="1" x14ac:dyDescent="0.25">
      <c r="A190" s="59" t="s">
        <v>88</v>
      </c>
      <c r="B190" s="108" t="s">
        <v>452</v>
      </c>
      <c r="C190" s="94">
        <v>1186.8399999999999</v>
      </c>
      <c r="D190" s="96">
        <v>45146</v>
      </c>
      <c r="E190" s="49"/>
    </row>
    <row r="191" spans="1:5" ht="19.5" customHeight="1" x14ac:dyDescent="0.25">
      <c r="A191" s="59" t="s">
        <v>115</v>
      </c>
      <c r="B191" s="108" t="s">
        <v>155</v>
      </c>
      <c r="C191" s="94">
        <v>1185.1199999999999</v>
      </c>
      <c r="D191" s="96">
        <v>45146</v>
      </c>
      <c r="E191" s="49"/>
    </row>
    <row r="192" spans="1:5" ht="19.5" customHeight="1" x14ac:dyDescent="0.25">
      <c r="A192" s="59" t="s">
        <v>453</v>
      </c>
      <c r="B192" s="108" t="s">
        <v>83</v>
      </c>
      <c r="C192" s="94">
        <v>1183.5</v>
      </c>
      <c r="D192" s="96">
        <v>45147</v>
      </c>
      <c r="E192" s="49"/>
    </row>
    <row r="193" spans="1:5" ht="19.5" customHeight="1" x14ac:dyDescent="0.25">
      <c r="A193" s="59" t="s">
        <v>124</v>
      </c>
      <c r="B193" s="108" t="s">
        <v>95</v>
      </c>
      <c r="C193" s="94">
        <v>1175.0999999999999</v>
      </c>
      <c r="D193" s="96">
        <v>45147</v>
      </c>
      <c r="E193" s="49"/>
    </row>
    <row r="194" spans="1:5" ht="19.5" customHeight="1" x14ac:dyDescent="0.25">
      <c r="A194" s="59" t="s">
        <v>184</v>
      </c>
      <c r="B194" s="108" t="s">
        <v>83</v>
      </c>
      <c r="C194" s="94">
        <v>1166.2</v>
      </c>
      <c r="D194" s="96">
        <v>45140</v>
      </c>
      <c r="E194" s="49"/>
    </row>
    <row r="195" spans="1:5" ht="19.5" customHeight="1" x14ac:dyDescent="0.25">
      <c r="A195" s="59" t="s">
        <v>157</v>
      </c>
      <c r="B195" s="108" t="s">
        <v>83</v>
      </c>
      <c r="C195" s="94">
        <v>1139.7</v>
      </c>
      <c r="D195" s="96">
        <v>45147</v>
      </c>
      <c r="E195" s="49"/>
    </row>
    <row r="196" spans="1:5" ht="19.5" customHeight="1" x14ac:dyDescent="0.25">
      <c r="A196" s="59" t="s">
        <v>454</v>
      </c>
      <c r="B196" s="108" t="s">
        <v>455</v>
      </c>
      <c r="C196" s="94">
        <v>1093.55</v>
      </c>
      <c r="D196" s="96">
        <v>45169</v>
      </c>
      <c r="E196" s="49"/>
    </row>
    <row r="197" spans="1:5" ht="19.5" customHeight="1" x14ac:dyDescent="0.25">
      <c r="A197" s="59" t="s">
        <v>184</v>
      </c>
      <c r="B197" s="108" t="s">
        <v>83</v>
      </c>
      <c r="C197" s="94">
        <v>1064</v>
      </c>
      <c r="D197" s="96">
        <v>45169</v>
      </c>
      <c r="E197" s="49"/>
    </row>
    <row r="198" spans="1:5" ht="19.5" customHeight="1" x14ac:dyDescent="0.25">
      <c r="A198" s="59" t="s">
        <v>80</v>
      </c>
      <c r="B198" s="108" t="s">
        <v>456</v>
      </c>
      <c r="C198" s="94">
        <v>1059.3699999999999</v>
      </c>
      <c r="D198" s="96">
        <v>45153</v>
      </c>
      <c r="E198" s="49"/>
    </row>
    <row r="199" spans="1:5" ht="19.5" customHeight="1" x14ac:dyDescent="0.25">
      <c r="A199" s="59" t="s">
        <v>88</v>
      </c>
      <c r="B199" s="108" t="s">
        <v>150</v>
      </c>
      <c r="C199" s="94">
        <v>1043.3800000000001</v>
      </c>
      <c r="D199" s="96">
        <v>45139</v>
      </c>
      <c r="E199" s="49"/>
    </row>
    <row r="200" spans="1:5" ht="19.5" customHeight="1" x14ac:dyDescent="0.25">
      <c r="A200" s="59" t="s">
        <v>457</v>
      </c>
      <c r="B200" s="108" t="s">
        <v>458</v>
      </c>
      <c r="C200" s="94">
        <v>1043.01</v>
      </c>
      <c r="D200" s="96">
        <v>45153</v>
      </c>
      <c r="E200" s="49"/>
    </row>
    <row r="201" spans="1:5" ht="19.5" customHeight="1" x14ac:dyDescent="0.25">
      <c r="A201" s="59" t="s">
        <v>459</v>
      </c>
      <c r="B201" s="108" t="s">
        <v>460</v>
      </c>
      <c r="C201" s="94">
        <v>1034.5</v>
      </c>
      <c r="D201" s="96">
        <v>45148</v>
      </c>
      <c r="E201" s="49"/>
    </row>
    <row r="202" spans="1:5" ht="19.5" customHeight="1" x14ac:dyDescent="0.25">
      <c r="A202" s="59" t="s">
        <v>93</v>
      </c>
      <c r="B202" s="108" t="s">
        <v>84</v>
      </c>
      <c r="C202" s="94">
        <v>1031.68</v>
      </c>
      <c r="D202" s="96">
        <v>45156</v>
      </c>
      <c r="E202" s="49"/>
    </row>
    <row r="203" spans="1:5" ht="19.5" customHeight="1" x14ac:dyDescent="0.25">
      <c r="A203" s="59" t="s">
        <v>461</v>
      </c>
      <c r="B203" s="108" t="s">
        <v>261</v>
      </c>
      <c r="C203" s="94">
        <v>1000</v>
      </c>
      <c r="D203" s="96">
        <v>45155</v>
      </c>
      <c r="E203" s="49"/>
    </row>
    <row r="204" spans="1:5" ht="19.5" customHeight="1" x14ac:dyDescent="0.25">
      <c r="A204" s="59" t="s">
        <v>222</v>
      </c>
      <c r="B204" s="108" t="s">
        <v>154</v>
      </c>
      <c r="C204" s="94">
        <v>1000</v>
      </c>
      <c r="D204" s="96">
        <v>45161</v>
      </c>
      <c r="E204" s="49"/>
    </row>
    <row r="205" spans="1:5" ht="19.5" customHeight="1" x14ac:dyDescent="0.25">
      <c r="A205" s="59" t="s">
        <v>96</v>
      </c>
      <c r="B205" s="108" t="s">
        <v>91</v>
      </c>
      <c r="C205" s="94">
        <v>999.67</v>
      </c>
      <c r="D205" s="96">
        <v>45162</v>
      </c>
      <c r="E205" s="49"/>
    </row>
    <row r="206" spans="1:5" ht="19.5" customHeight="1" x14ac:dyDescent="0.25">
      <c r="A206" s="59" t="s">
        <v>462</v>
      </c>
      <c r="B206" s="108" t="s">
        <v>328</v>
      </c>
      <c r="C206" s="94">
        <v>999</v>
      </c>
      <c r="D206" s="96">
        <v>45146</v>
      </c>
      <c r="E206" s="49"/>
    </row>
    <row r="207" spans="1:5" ht="19.5" customHeight="1" x14ac:dyDescent="0.25">
      <c r="A207" s="59" t="s">
        <v>463</v>
      </c>
      <c r="B207" s="108" t="s">
        <v>223</v>
      </c>
      <c r="C207" s="94">
        <v>968.79</v>
      </c>
      <c r="D207" s="96">
        <v>45146</v>
      </c>
      <c r="E207" s="49"/>
    </row>
    <row r="208" spans="1:5" ht="19.5" customHeight="1" x14ac:dyDescent="0.25">
      <c r="A208" s="59" t="s">
        <v>90</v>
      </c>
      <c r="B208" s="108" t="s">
        <v>91</v>
      </c>
      <c r="C208" s="94">
        <v>965.8</v>
      </c>
      <c r="D208" s="96">
        <v>45148</v>
      </c>
      <c r="E208" s="49"/>
    </row>
    <row r="209" spans="1:4" ht="19.5" customHeight="1" x14ac:dyDescent="0.25">
      <c r="A209" s="59" t="s">
        <v>88</v>
      </c>
      <c r="B209" s="108" t="s">
        <v>150</v>
      </c>
      <c r="C209" s="94">
        <v>955</v>
      </c>
      <c r="D209" s="96">
        <v>45139</v>
      </c>
    </row>
    <row r="210" spans="1:4" ht="19.5" customHeight="1" x14ac:dyDescent="0.25">
      <c r="A210" s="59" t="s">
        <v>88</v>
      </c>
      <c r="B210" s="108" t="s">
        <v>150</v>
      </c>
      <c r="C210" s="94">
        <v>955</v>
      </c>
      <c r="D210" s="96">
        <v>45162</v>
      </c>
    </row>
    <row r="211" spans="1:4" ht="19.5" customHeight="1" x14ac:dyDescent="0.25">
      <c r="A211" s="59" t="s">
        <v>250</v>
      </c>
      <c r="B211" s="108" t="s">
        <v>251</v>
      </c>
      <c r="C211" s="94">
        <v>944</v>
      </c>
      <c r="D211" s="96">
        <v>45169</v>
      </c>
    </row>
    <row r="212" spans="1:4" ht="19.5" customHeight="1" x14ac:dyDescent="0.25">
      <c r="A212" s="59" t="s">
        <v>464</v>
      </c>
      <c r="B212" s="108" t="s">
        <v>465</v>
      </c>
      <c r="C212" s="94">
        <v>940.56</v>
      </c>
      <c r="D212" s="96">
        <v>45146</v>
      </c>
    </row>
    <row r="213" spans="1:4" ht="19.5" customHeight="1" x14ac:dyDescent="0.25">
      <c r="A213" s="59" t="s">
        <v>466</v>
      </c>
      <c r="B213" s="108" t="s">
        <v>230</v>
      </c>
      <c r="C213" s="94">
        <v>938</v>
      </c>
      <c r="D213" s="96">
        <v>45169</v>
      </c>
    </row>
    <row r="214" spans="1:4" ht="19.5" customHeight="1" x14ac:dyDescent="0.25">
      <c r="A214" s="59" t="s">
        <v>467</v>
      </c>
      <c r="B214" s="108" t="s">
        <v>84</v>
      </c>
      <c r="C214" s="94">
        <v>920.41</v>
      </c>
      <c r="D214" s="96">
        <v>45169</v>
      </c>
    </row>
    <row r="215" spans="1:4" ht="19.5" customHeight="1" x14ac:dyDescent="0.25">
      <c r="A215" s="59" t="s">
        <v>468</v>
      </c>
      <c r="B215" s="108" t="s">
        <v>114</v>
      </c>
      <c r="C215" s="94">
        <v>900</v>
      </c>
      <c r="D215" s="96">
        <v>45139</v>
      </c>
    </row>
    <row r="216" spans="1:4" ht="19.5" customHeight="1" x14ac:dyDescent="0.25">
      <c r="A216" s="59" t="s">
        <v>216</v>
      </c>
      <c r="B216" s="108" t="s">
        <v>469</v>
      </c>
      <c r="C216" s="94">
        <v>900</v>
      </c>
      <c r="D216" s="96">
        <v>45146</v>
      </c>
    </row>
    <row r="217" spans="1:4" ht="19.5" customHeight="1" x14ac:dyDescent="0.25">
      <c r="A217" s="59" t="s">
        <v>470</v>
      </c>
      <c r="B217" s="108" t="s">
        <v>152</v>
      </c>
      <c r="C217" s="94">
        <v>889.28</v>
      </c>
      <c r="D217" s="96">
        <v>45139</v>
      </c>
    </row>
    <row r="218" spans="1:4" ht="19.5" customHeight="1" x14ac:dyDescent="0.25">
      <c r="A218" s="59" t="s">
        <v>471</v>
      </c>
      <c r="B218" s="108" t="s">
        <v>82</v>
      </c>
      <c r="C218" s="94">
        <v>888.7</v>
      </c>
      <c r="D218" s="96">
        <v>45146</v>
      </c>
    </row>
    <row r="219" spans="1:4" ht="19.5" customHeight="1" x14ac:dyDescent="0.25">
      <c r="A219" s="59" t="s">
        <v>419</v>
      </c>
      <c r="B219" s="108" t="s">
        <v>421</v>
      </c>
      <c r="C219" s="94">
        <v>875</v>
      </c>
      <c r="D219" s="96">
        <v>45166</v>
      </c>
    </row>
    <row r="220" spans="1:4" ht="19.5" customHeight="1" x14ac:dyDescent="0.25">
      <c r="A220" s="59" t="s">
        <v>96</v>
      </c>
      <c r="B220" s="108" t="s">
        <v>91</v>
      </c>
      <c r="C220" s="94">
        <v>834.38</v>
      </c>
      <c r="D220" s="96">
        <v>45140</v>
      </c>
    </row>
    <row r="221" spans="1:4" ht="19.5" customHeight="1" x14ac:dyDescent="0.25">
      <c r="A221" s="59" t="s">
        <v>96</v>
      </c>
      <c r="B221" s="108" t="s">
        <v>91</v>
      </c>
      <c r="C221" s="94">
        <v>834.38</v>
      </c>
      <c r="D221" s="96">
        <v>45169</v>
      </c>
    </row>
    <row r="222" spans="1:4" ht="19.5" customHeight="1" x14ac:dyDescent="0.25">
      <c r="A222" s="59" t="s">
        <v>113</v>
      </c>
      <c r="B222" s="108" t="s">
        <v>94</v>
      </c>
      <c r="C222" s="94">
        <v>833.92</v>
      </c>
      <c r="D222" s="96">
        <v>45161</v>
      </c>
    </row>
    <row r="223" spans="1:4" ht="19.5" customHeight="1" x14ac:dyDescent="0.25">
      <c r="A223" s="59" t="s">
        <v>168</v>
      </c>
      <c r="B223" s="108" t="s">
        <v>94</v>
      </c>
      <c r="C223" s="94">
        <v>831.53</v>
      </c>
      <c r="D223" s="96">
        <v>45146</v>
      </c>
    </row>
    <row r="224" spans="1:4" ht="19.5" customHeight="1" x14ac:dyDescent="0.25">
      <c r="A224" s="59" t="s">
        <v>472</v>
      </c>
      <c r="B224" s="108" t="s">
        <v>473</v>
      </c>
      <c r="C224" s="94">
        <v>802</v>
      </c>
      <c r="D224" s="96">
        <v>45160</v>
      </c>
    </row>
    <row r="225" spans="1:4" ht="19.5" customHeight="1" x14ac:dyDescent="0.25">
      <c r="A225" s="59" t="s">
        <v>108</v>
      </c>
      <c r="B225" s="108" t="s">
        <v>257</v>
      </c>
      <c r="C225" s="94">
        <v>790.72</v>
      </c>
      <c r="D225" s="96">
        <v>45146</v>
      </c>
    </row>
    <row r="226" spans="1:4" ht="19.5" customHeight="1" x14ac:dyDescent="0.25">
      <c r="A226" s="59" t="s">
        <v>184</v>
      </c>
      <c r="B226" s="108" t="s">
        <v>83</v>
      </c>
      <c r="C226" s="94">
        <v>778.5</v>
      </c>
      <c r="D226" s="96">
        <v>45162</v>
      </c>
    </row>
    <row r="227" spans="1:4" ht="19.5" customHeight="1" x14ac:dyDescent="0.25">
      <c r="A227" s="59" t="s">
        <v>474</v>
      </c>
      <c r="B227" s="108" t="s">
        <v>475</v>
      </c>
      <c r="C227" s="94">
        <v>770</v>
      </c>
      <c r="D227" s="96">
        <v>45162</v>
      </c>
    </row>
    <row r="228" spans="1:4" ht="19.5" customHeight="1" x14ac:dyDescent="0.25">
      <c r="A228" s="59" t="s">
        <v>476</v>
      </c>
      <c r="B228" s="108" t="s">
        <v>477</v>
      </c>
      <c r="C228" s="94">
        <v>765</v>
      </c>
      <c r="D228" s="96">
        <v>45153</v>
      </c>
    </row>
    <row r="229" spans="1:4" ht="19.5" customHeight="1" x14ac:dyDescent="0.25">
      <c r="A229" s="59" t="s">
        <v>478</v>
      </c>
      <c r="B229" s="108" t="s">
        <v>479</v>
      </c>
      <c r="C229" s="94">
        <v>750</v>
      </c>
      <c r="D229" s="96">
        <v>45162</v>
      </c>
    </row>
    <row r="230" spans="1:4" ht="19.5" customHeight="1" x14ac:dyDescent="0.25">
      <c r="A230" s="59" t="s">
        <v>480</v>
      </c>
      <c r="B230" s="108" t="s">
        <v>85</v>
      </c>
      <c r="C230" s="94">
        <v>743</v>
      </c>
      <c r="D230" s="96">
        <v>45160</v>
      </c>
    </row>
    <row r="231" spans="1:4" ht="19.5" customHeight="1" x14ac:dyDescent="0.25">
      <c r="A231" s="59" t="s">
        <v>86</v>
      </c>
      <c r="B231" s="108" t="s">
        <v>83</v>
      </c>
      <c r="C231" s="94">
        <v>742.66</v>
      </c>
      <c r="D231" s="96">
        <v>45146</v>
      </c>
    </row>
    <row r="232" spans="1:4" ht="19.5" customHeight="1" x14ac:dyDescent="0.25">
      <c r="A232" s="59" t="s">
        <v>106</v>
      </c>
      <c r="B232" s="108" t="s">
        <v>130</v>
      </c>
      <c r="C232" s="94">
        <v>709.28</v>
      </c>
      <c r="D232" s="96">
        <v>45139</v>
      </c>
    </row>
    <row r="233" spans="1:4" ht="19.5" customHeight="1" x14ac:dyDescent="0.25">
      <c r="A233" s="59" t="s">
        <v>132</v>
      </c>
      <c r="B233" s="108" t="s">
        <v>481</v>
      </c>
      <c r="C233" s="94">
        <v>684.53</v>
      </c>
      <c r="D233" s="96">
        <v>45147</v>
      </c>
    </row>
    <row r="234" spans="1:4" ht="19.5" customHeight="1" x14ac:dyDescent="0.25">
      <c r="A234" s="59" t="s">
        <v>482</v>
      </c>
      <c r="B234" s="108" t="s">
        <v>483</v>
      </c>
      <c r="C234" s="94">
        <v>682.99</v>
      </c>
      <c r="D234" s="96">
        <v>45148</v>
      </c>
    </row>
    <row r="235" spans="1:4" ht="19.5" customHeight="1" x14ac:dyDescent="0.25">
      <c r="A235" s="59" t="s">
        <v>484</v>
      </c>
      <c r="B235" s="108" t="s">
        <v>83</v>
      </c>
      <c r="C235" s="94">
        <v>660</v>
      </c>
      <c r="D235" s="96">
        <v>45160</v>
      </c>
    </row>
    <row r="236" spans="1:4" ht="19.5" customHeight="1" x14ac:dyDescent="0.25">
      <c r="A236" s="59" t="s">
        <v>485</v>
      </c>
      <c r="B236" s="108" t="s">
        <v>234</v>
      </c>
      <c r="C236" s="94">
        <v>650.62</v>
      </c>
      <c r="D236" s="96">
        <v>45140</v>
      </c>
    </row>
    <row r="237" spans="1:4" ht="19.5" customHeight="1" x14ac:dyDescent="0.25">
      <c r="A237" s="59" t="s">
        <v>486</v>
      </c>
      <c r="B237" s="108" t="s">
        <v>487</v>
      </c>
      <c r="C237" s="94">
        <v>650</v>
      </c>
      <c r="D237" s="96">
        <v>45146</v>
      </c>
    </row>
    <row r="238" spans="1:4" ht="19.5" customHeight="1" x14ac:dyDescent="0.25">
      <c r="A238" s="59" t="s">
        <v>488</v>
      </c>
      <c r="B238" s="108" t="s">
        <v>489</v>
      </c>
      <c r="C238" s="94">
        <v>642.54</v>
      </c>
      <c r="D238" s="96">
        <v>45146</v>
      </c>
    </row>
    <row r="239" spans="1:4" ht="19.5" customHeight="1" x14ac:dyDescent="0.25">
      <c r="A239" s="59" t="s">
        <v>81</v>
      </c>
      <c r="B239" s="108" t="s">
        <v>79</v>
      </c>
      <c r="C239" s="94">
        <v>641.52</v>
      </c>
      <c r="D239" s="96">
        <v>45155</v>
      </c>
    </row>
    <row r="240" spans="1:4" ht="19.5" customHeight="1" x14ac:dyDescent="0.25">
      <c r="A240" s="59" t="s">
        <v>490</v>
      </c>
      <c r="B240" s="108" t="s">
        <v>491</v>
      </c>
      <c r="C240" s="94">
        <v>628</v>
      </c>
      <c r="D240" s="96">
        <v>45139</v>
      </c>
    </row>
    <row r="241" spans="1:4" ht="19.5" customHeight="1" x14ac:dyDescent="0.25">
      <c r="A241" s="59" t="s">
        <v>364</v>
      </c>
      <c r="B241" s="108" t="s">
        <v>365</v>
      </c>
      <c r="C241" s="94">
        <v>619.57000000000005</v>
      </c>
      <c r="D241" s="96">
        <v>45146</v>
      </c>
    </row>
    <row r="242" spans="1:4" ht="19.5" customHeight="1" x14ac:dyDescent="0.25">
      <c r="A242" s="59" t="s">
        <v>348</v>
      </c>
      <c r="B242" s="108" t="s">
        <v>83</v>
      </c>
      <c r="C242" s="94">
        <v>615</v>
      </c>
      <c r="D242" s="96">
        <v>45140</v>
      </c>
    </row>
    <row r="243" spans="1:4" ht="19.5" customHeight="1" x14ac:dyDescent="0.25">
      <c r="A243" s="59" t="s">
        <v>348</v>
      </c>
      <c r="B243" s="108" t="s">
        <v>83</v>
      </c>
      <c r="C243" s="94">
        <v>612.51</v>
      </c>
      <c r="D243" s="96">
        <v>45153</v>
      </c>
    </row>
    <row r="244" spans="1:4" ht="19.5" customHeight="1" x14ac:dyDescent="0.25">
      <c r="A244" s="59" t="s">
        <v>492</v>
      </c>
      <c r="B244" s="108" t="s">
        <v>85</v>
      </c>
      <c r="C244" s="94">
        <v>607.5</v>
      </c>
      <c r="D244" s="96">
        <v>45146</v>
      </c>
    </row>
    <row r="245" spans="1:4" ht="19.5" customHeight="1" x14ac:dyDescent="0.25">
      <c r="A245" s="59" t="s">
        <v>493</v>
      </c>
      <c r="B245" s="108" t="s">
        <v>95</v>
      </c>
      <c r="C245" s="94">
        <v>600</v>
      </c>
      <c r="D245" s="96">
        <v>45153</v>
      </c>
    </row>
    <row r="246" spans="1:4" ht="19.5" customHeight="1" x14ac:dyDescent="0.25">
      <c r="A246" s="59" t="s">
        <v>494</v>
      </c>
      <c r="B246" s="108" t="s">
        <v>495</v>
      </c>
      <c r="C246" s="94">
        <v>600</v>
      </c>
      <c r="D246" s="96">
        <v>45160</v>
      </c>
    </row>
    <row r="247" spans="1:4" ht="19.5" customHeight="1" x14ac:dyDescent="0.25">
      <c r="A247" s="59" t="s">
        <v>496</v>
      </c>
      <c r="B247" s="108" t="s">
        <v>79</v>
      </c>
      <c r="C247" s="94">
        <v>597.1</v>
      </c>
      <c r="D247" s="96">
        <v>45148</v>
      </c>
    </row>
    <row r="248" spans="1:4" ht="19.5" customHeight="1" x14ac:dyDescent="0.25">
      <c r="A248" s="59" t="s">
        <v>184</v>
      </c>
      <c r="B248" s="108" t="s">
        <v>83</v>
      </c>
      <c r="C248" s="94">
        <v>588</v>
      </c>
      <c r="D248" s="96">
        <v>45147</v>
      </c>
    </row>
    <row r="249" spans="1:4" ht="19.5" customHeight="1" x14ac:dyDescent="0.25">
      <c r="A249" s="59" t="s">
        <v>202</v>
      </c>
      <c r="B249" s="108" t="s">
        <v>212</v>
      </c>
      <c r="C249" s="94">
        <v>578</v>
      </c>
      <c r="D249" s="96">
        <v>45139</v>
      </c>
    </row>
    <row r="250" spans="1:4" ht="19.5" customHeight="1" x14ac:dyDescent="0.25">
      <c r="A250" s="59" t="s">
        <v>183</v>
      </c>
      <c r="B250" s="108" t="s">
        <v>83</v>
      </c>
      <c r="C250" s="94">
        <v>571</v>
      </c>
      <c r="D250" s="96">
        <v>45153</v>
      </c>
    </row>
    <row r="251" spans="1:4" ht="19.5" customHeight="1" x14ac:dyDescent="0.25">
      <c r="A251" s="59" t="s">
        <v>447</v>
      </c>
      <c r="B251" s="108" t="s">
        <v>497</v>
      </c>
      <c r="C251" s="94">
        <v>570</v>
      </c>
      <c r="D251" s="96">
        <v>45147</v>
      </c>
    </row>
    <row r="252" spans="1:4" ht="19.5" customHeight="1" x14ac:dyDescent="0.25">
      <c r="A252" s="59" t="s">
        <v>498</v>
      </c>
      <c r="B252" s="108" t="s">
        <v>666</v>
      </c>
      <c r="C252" s="94">
        <v>570</v>
      </c>
      <c r="D252" s="96">
        <v>45148</v>
      </c>
    </row>
    <row r="253" spans="1:4" ht="19.5" customHeight="1" x14ac:dyDescent="0.25">
      <c r="A253" s="59" t="s">
        <v>169</v>
      </c>
      <c r="B253" s="108" t="s">
        <v>196</v>
      </c>
      <c r="C253" s="94">
        <v>559</v>
      </c>
      <c r="D253" s="96">
        <v>45139</v>
      </c>
    </row>
    <row r="254" spans="1:4" ht="19.5" customHeight="1" x14ac:dyDescent="0.25">
      <c r="A254" s="59" t="s">
        <v>182</v>
      </c>
      <c r="B254" s="108" t="s">
        <v>204</v>
      </c>
      <c r="C254" s="94">
        <v>554.9</v>
      </c>
      <c r="D254" s="96">
        <v>45160</v>
      </c>
    </row>
    <row r="255" spans="1:4" ht="19.5" customHeight="1" x14ac:dyDescent="0.25">
      <c r="A255" s="59" t="s">
        <v>329</v>
      </c>
      <c r="B255" s="108" t="s">
        <v>343</v>
      </c>
      <c r="C255" s="94">
        <v>552.84</v>
      </c>
      <c r="D255" s="96">
        <v>45162</v>
      </c>
    </row>
    <row r="256" spans="1:4" ht="19.5" customHeight="1" x14ac:dyDescent="0.25">
      <c r="A256" s="59" t="s">
        <v>199</v>
      </c>
      <c r="B256" s="108" t="s">
        <v>83</v>
      </c>
      <c r="C256" s="94">
        <v>545.36</v>
      </c>
      <c r="D256" s="96">
        <v>45140</v>
      </c>
    </row>
    <row r="257" spans="1:4" ht="19.5" customHeight="1" x14ac:dyDescent="0.25">
      <c r="A257" s="59" t="s">
        <v>459</v>
      </c>
      <c r="B257" s="108" t="s">
        <v>460</v>
      </c>
      <c r="C257" s="94">
        <v>540</v>
      </c>
      <c r="D257" s="96">
        <v>45155</v>
      </c>
    </row>
    <row r="258" spans="1:4" ht="19.5" customHeight="1" x14ac:dyDescent="0.25">
      <c r="A258" s="59" t="s">
        <v>467</v>
      </c>
      <c r="B258" s="108" t="s">
        <v>84</v>
      </c>
      <c r="C258" s="94">
        <v>533.5</v>
      </c>
      <c r="D258" s="96">
        <v>45155</v>
      </c>
    </row>
    <row r="259" spans="1:4" ht="19.5" customHeight="1" x14ac:dyDescent="0.25">
      <c r="A259" s="59" t="s">
        <v>499</v>
      </c>
      <c r="B259" s="108" t="s">
        <v>500</v>
      </c>
      <c r="C259" s="94">
        <v>527.67999999999995</v>
      </c>
      <c r="D259" s="96">
        <v>45140</v>
      </c>
    </row>
    <row r="260" spans="1:4" ht="19.5" customHeight="1" x14ac:dyDescent="0.25">
      <c r="A260" s="59" t="s">
        <v>501</v>
      </c>
      <c r="B260" s="108" t="s">
        <v>341</v>
      </c>
      <c r="C260" s="94">
        <v>525</v>
      </c>
      <c r="D260" s="96">
        <v>45148</v>
      </c>
    </row>
    <row r="261" spans="1:4" ht="19.5" customHeight="1" x14ac:dyDescent="0.25">
      <c r="A261" s="59" t="s">
        <v>96</v>
      </c>
      <c r="B261" s="108" t="s">
        <v>219</v>
      </c>
      <c r="C261" s="94">
        <v>513.87</v>
      </c>
      <c r="D261" s="96">
        <v>45169</v>
      </c>
    </row>
    <row r="262" spans="1:4" ht="19.5" customHeight="1" x14ac:dyDescent="0.25">
      <c r="A262" s="59" t="s">
        <v>96</v>
      </c>
      <c r="B262" s="108" t="s">
        <v>156</v>
      </c>
      <c r="C262" s="94">
        <v>511.81</v>
      </c>
      <c r="D262" s="96">
        <v>45161</v>
      </c>
    </row>
    <row r="263" spans="1:4" ht="19.5" customHeight="1" x14ac:dyDescent="0.25">
      <c r="A263" s="59" t="s">
        <v>494</v>
      </c>
      <c r="B263" s="108" t="s">
        <v>502</v>
      </c>
      <c r="C263" s="94">
        <v>500</v>
      </c>
      <c r="D263" s="96">
        <v>45146</v>
      </c>
    </row>
    <row r="264" spans="1:4" ht="19.5" customHeight="1" x14ac:dyDescent="0.25">
      <c r="A264" s="59" t="s">
        <v>503</v>
      </c>
      <c r="B264" s="108" t="s">
        <v>154</v>
      </c>
      <c r="C264" s="94">
        <v>500</v>
      </c>
      <c r="D264" s="96">
        <v>45156</v>
      </c>
    </row>
    <row r="265" spans="1:4" ht="19.5" customHeight="1" x14ac:dyDescent="0.25">
      <c r="A265" s="59" t="s">
        <v>504</v>
      </c>
      <c r="B265" s="108" t="s">
        <v>154</v>
      </c>
      <c r="C265" s="94">
        <v>500</v>
      </c>
      <c r="D265" s="96">
        <v>45156</v>
      </c>
    </row>
    <row r="266" spans="1:4" ht="19.5" customHeight="1" x14ac:dyDescent="0.25">
      <c r="A266" s="59" t="s">
        <v>505</v>
      </c>
      <c r="B266" s="108" t="s">
        <v>506</v>
      </c>
      <c r="C266" s="94">
        <v>500</v>
      </c>
      <c r="D266" s="96">
        <v>45162</v>
      </c>
    </row>
    <row r="267" spans="1:4" ht="19.5" customHeight="1" x14ac:dyDescent="0.25">
      <c r="A267" s="59" t="s">
        <v>266</v>
      </c>
      <c r="B267" s="108" t="s">
        <v>507</v>
      </c>
      <c r="C267" s="94">
        <v>497</v>
      </c>
      <c r="D267" s="96">
        <v>45162</v>
      </c>
    </row>
    <row r="268" spans="1:4" ht="19.5" customHeight="1" x14ac:dyDescent="0.25">
      <c r="A268" s="59" t="s">
        <v>151</v>
      </c>
      <c r="B268" s="108" t="s">
        <v>508</v>
      </c>
      <c r="C268" s="94">
        <v>495</v>
      </c>
      <c r="D268" s="96">
        <v>45162</v>
      </c>
    </row>
    <row r="269" spans="1:4" ht="19.5" customHeight="1" x14ac:dyDescent="0.25">
      <c r="A269" s="59" t="s">
        <v>509</v>
      </c>
      <c r="B269" s="108" t="s">
        <v>126</v>
      </c>
      <c r="C269" s="94">
        <v>482.3</v>
      </c>
      <c r="D269" s="96">
        <v>45148</v>
      </c>
    </row>
    <row r="270" spans="1:4" ht="19.5" customHeight="1" x14ac:dyDescent="0.25">
      <c r="A270" s="59" t="s">
        <v>510</v>
      </c>
      <c r="B270" s="108" t="s">
        <v>262</v>
      </c>
      <c r="C270" s="94">
        <v>476.97</v>
      </c>
      <c r="D270" s="96">
        <v>45160</v>
      </c>
    </row>
    <row r="271" spans="1:4" ht="19.5" customHeight="1" x14ac:dyDescent="0.25">
      <c r="A271" s="59" t="s">
        <v>93</v>
      </c>
      <c r="B271" s="108" t="s">
        <v>94</v>
      </c>
      <c r="C271" s="94">
        <v>458.67</v>
      </c>
      <c r="D271" s="96">
        <v>45148</v>
      </c>
    </row>
    <row r="272" spans="1:4" ht="19.5" customHeight="1" x14ac:dyDescent="0.25">
      <c r="A272" s="59" t="s">
        <v>167</v>
      </c>
      <c r="B272" s="108" t="s">
        <v>359</v>
      </c>
      <c r="C272" s="94">
        <v>450.4</v>
      </c>
      <c r="D272" s="96">
        <v>45166</v>
      </c>
    </row>
    <row r="273" spans="1:4" ht="19.5" customHeight="1" x14ac:dyDescent="0.25">
      <c r="A273" s="59" t="s">
        <v>511</v>
      </c>
      <c r="B273" s="108" t="s">
        <v>512</v>
      </c>
      <c r="C273" s="94">
        <v>444.28</v>
      </c>
      <c r="D273" s="96">
        <v>45139</v>
      </c>
    </row>
    <row r="274" spans="1:4" ht="19.5" customHeight="1" x14ac:dyDescent="0.25">
      <c r="A274" s="59" t="s">
        <v>513</v>
      </c>
      <c r="B274" s="108" t="s">
        <v>514</v>
      </c>
      <c r="C274" s="94">
        <v>441</v>
      </c>
      <c r="D274" s="96">
        <v>45140</v>
      </c>
    </row>
    <row r="275" spans="1:4" ht="19.5" customHeight="1" x14ac:dyDescent="0.25">
      <c r="A275" s="59" t="s">
        <v>515</v>
      </c>
      <c r="B275" s="108" t="s">
        <v>92</v>
      </c>
      <c r="C275" s="94">
        <v>435.4</v>
      </c>
      <c r="D275" s="96">
        <v>45153</v>
      </c>
    </row>
    <row r="276" spans="1:4" ht="19.5" customHeight="1" x14ac:dyDescent="0.25">
      <c r="A276" s="59" t="s">
        <v>516</v>
      </c>
      <c r="B276" s="108" t="s">
        <v>83</v>
      </c>
      <c r="C276" s="94">
        <v>435</v>
      </c>
      <c r="D276" s="96">
        <v>45153</v>
      </c>
    </row>
    <row r="277" spans="1:4" ht="19.5" customHeight="1" x14ac:dyDescent="0.25">
      <c r="A277" s="59" t="s">
        <v>86</v>
      </c>
      <c r="B277" s="108" t="s">
        <v>83</v>
      </c>
      <c r="C277" s="94">
        <v>431.98</v>
      </c>
      <c r="D277" s="96">
        <v>45146</v>
      </c>
    </row>
    <row r="278" spans="1:4" ht="19.5" customHeight="1" x14ac:dyDescent="0.25">
      <c r="A278" s="59" t="s">
        <v>517</v>
      </c>
      <c r="B278" s="108" t="s">
        <v>255</v>
      </c>
      <c r="C278" s="94">
        <v>428.33</v>
      </c>
      <c r="D278" s="96">
        <v>45162</v>
      </c>
    </row>
    <row r="279" spans="1:4" ht="19.5" customHeight="1" x14ac:dyDescent="0.25">
      <c r="A279" s="59" t="s">
        <v>177</v>
      </c>
      <c r="B279" s="108" t="s">
        <v>92</v>
      </c>
      <c r="C279" s="94">
        <v>426.98</v>
      </c>
      <c r="D279" s="96">
        <v>45153</v>
      </c>
    </row>
    <row r="280" spans="1:4" ht="19.5" customHeight="1" x14ac:dyDescent="0.25">
      <c r="A280" s="59" t="s">
        <v>424</v>
      </c>
      <c r="B280" s="108" t="s">
        <v>82</v>
      </c>
      <c r="C280" s="94">
        <v>420.2</v>
      </c>
      <c r="D280" s="96">
        <v>45146</v>
      </c>
    </row>
    <row r="281" spans="1:4" ht="19.5" customHeight="1" x14ac:dyDescent="0.25">
      <c r="A281" s="59" t="s">
        <v>183</v>
      </c>
      <c r="B281" s="108" t="s">
        <v>83</v>
      </c>
      <c r="C281" s="94">
        <v>418.08</v>
      </c>
      <c r="D281" s="96">
        <v>45140</v>
      </c>
    </row>
    <row r="282" spans="1:4" ht="19.5" customHeight="1" x14ac:dyDescent="0.25">
      <c r="A282" s="59" t="s">
        <v>518</v>
      </c>
      <c r="B282" s="108" t="s">
        <v>126</v>
      </c>
      <c r="C282" s="94">
        <v>409.11</v>
      </c>
      <c r="D282" s="96">
        <v>45160</v>
      </c>
    </row>
    <row r="283" spans="1:4" ht="19.5" customHeight="1" x14ac:dyDescent="0.25">
      <c r="A283" s="59" t="s">
        <v>519</v>
      </c>
      <c r="B283" s="108" t="s">
        <v>520</v>
      </c>
      <c r="C283" s="94">
        <v>407</v>
      </c>
      <c r="D283" s="96">
        <v>45160</v>
      </c>
    </row>
    <row r="284" spans="1:4" ht="19.5" customHeight="1" x14ac:dyDescent="0.25">
      <c r="A284" s="59" t="s">
        <v>509</v>
      </c>
      <c r="B284" s="108" t="s">
        <v>218</v>
      </c>
      <c r="C284" s="94">
        <v>405.84</v>
      </c>
      <c r="D284" s="96">
        <v>45169</v>
      </c>
    </row>
    <row r="285" spans="1:4" ht="19.5" customHeight="1" x14ac:dyDescent="0.25">
      <c r="A285" s="59" t="s">
        <v>521</v>
      </c>
      <c r="B285" s="108" t="s">
        <v>154</v>
      </c>
      <c r="C285" s="94">
        <v>400</v>
      </c>
      <c r="D285" s="96">
        <v>45156</v>
      </c>
    </row>
    <row r="286" spans="1:4" ht="19.5" customHeight="1" x14ac:dyDescent="0.25">
      <c r="A286" s="59" t="s">
        <v>281</v>
      </c>
      <c r="B286" s="108" t="s">
        <v>244</v>
      </c>
      <c r="C286" s="94">
        <v>394.08</v>
      </c>
      <c r="D286" s="96">
        <v>45147</v>
      </c>
    </row>
    <row r="287" spans="1:4" ht="19.5" customHeight="1" x14ac:dyDescent="0.25">
      <c r="A287" s="59" t="s">
        <v>496</v>
      </c>
      <c r="B287" s="108" t="s">
        <v>522</v>
      </c>
      <c r="C287" s="94">
        <v>384.5</v>
      </c>
      <c r="D287" s="96">
        <v>45162</v>
      </c>
    </row>
    <row r="288" spans="1:4" ht="19.5" customHeight="1" x14ac:dyDescent="0.25">
      <c r="A288" s="59" t="s">
        <v>268</v>
      </c>
      <c r="B288" s="108" t="s">
        <v>83</v>
      </c>
      <c r="C288" s="94">
        <v>379.98</v>
      </c>
      <c r="D288" s="96">
        <v>45146</v>
      </c>
    </row>
    <row r="289" spans="1:4" ht="19.5" customHeight="1" x14ac:dyDescent="0.25">
      <c r="A289" s="59" t="s">
        <v>187</v>
      </c>
      <c r="B289" s="108" t="s">
        <v>101</v>
      </c>
      <c r="C289" s="94">
        <v>379.9</v>
      </c>
      <c r="D289" s="96">
        <v>45140</v>
      </c>
    </row>
    <row r="290" spans="1:4" ht="19.5" customHeight="1" x14ac:dyDescent="0.25">
      <c r="A290" s="59" t="s">
        <v>147</v>
      </c>
      <c r="B290" s="108" t="s">
        <v>271</v>
      </c>
      <c r="C290" s="94">
        <v>378</v>
      </c>
      <c r="D290" s="96">
        <v>45148</v>
      </c>
    </row>
    <row r="291" spans="1:4" ht="19.5" customHeight="1" x14ac:dyDescent="0.25">
      <c r="A291" s="59" t="s">
        <v>81</v>
      </c>
      <c r="B291" s="108" t="s">
        <v>79</v>
      </c>
      <c r="C291" s="94">
        <v>366.52</v>
      </c>
      <c r="D291" s="96">
        <v>45140</v>
      </c>
    </row>
    <row r="292" spans="1:4" ht="19.5" customHeight="1" x14ac:dyDescent="0.25">
      <c r="A292" s="59" t="s">
        <v>169</v>
      </c>
      <c r="B292" s="108" t="s">
        <v>221</v>
      </c>
      <c r="C292" s="94">
        <v>340</v>
      </c>
      <c r="D292" s="96">
        <v>45147</v>
      </c>
    </row>
    <row r="293" spans="1:4" ht="19.5" customHeight="1" x14ac:dyDescent="0.25">
      <c r="A293" s="59" t="s">
        <v>523</v>
      </c>
      <c r="B293" s="108" t="s">
        <v>524</v>
      </c>
      <c r="C293" s="94">
        <v>340</v>
      </c>
      <c r="D293" s="96">
        <v>45160</v>
      </c>
    </row>
    <row r="294" spans="1:4" ht="19.5" customHeight="1" x14ac:dyDescent="0.25">
      <c r="A294" s="59" t="s">
        <v>525</v>
      </c>
      <c r="B294" s="108" t="s">
        <v>394</v>
      </c>
      <c r="C294" s="94">
        <v>331.85</v>
      </c>
      <c r="D294" s="96">
        <v>45146</v>
      </c>
    </row>
    <row r="295" spans="1:4" ht="19.5" customHeight="1" x14ac:dyDescent="0.25">
      <c r="A295" s="59" t="s">
        <v>183</v>
      </c>
      <c r="B295" s="108" t="s">
        <v>83</v>
      </c>
      <c r="C295" s="94">
        <v>325</v>
      </c>
      <c r="D295" s="96">
        <v>45139</v>
      </c>
    </row>
    <row r="296" spans="1:4" ht="19.5" customHeight="1" x14ac:dyDescent="0.25">
      <c r="A296" s="59" t="s">
        <v>220</v>
      </c>
      <c r="B296" s="108" t="s">
        <v>114</v>
      </c>
      <c r="C296" s="94">
        <v>321.05</v>
      </c>
      <c r="D296" s="96">
        <v>45147</v>
      </c>
    </row>
    <row r="297" spans="1:4" ht="19.5" customHeight="1" x14ac:dyDescent="0.25">
      <c r="A297" s="59" t="s">
        <v>526</v>
      </c>
      <c r="B297" s="108" t="s">
        <v>527</v>
      </c>
      <c r="C297" s="94">
        <v>320</v>
      </c>
      <c r="D297" s="96">
        <v>45160</v>
      </c>
    </row>
    <row r="298" spans="1:4" ht="19.5" customHeight="1" x14ac:dyDescent="0.25">
      <c r="A298" s="59" t="s">
        <v>232</v>
      </c>
      <c r="B298" s="108" t="s">
        <v>528</v>
      </c>
      <c r="C298" s="94">
        <v>311.85000000000002</v>
      </c>
      <c r="D298" s="96">
        <v>45160</v>
      </c>
    </row>
    <row r="299" spans="1:4" ht="19.5" customHeight="1" x14ac:dyDescent="0.25">
      <c r="A299" s="59" t="s">
        <v>529</v>
      </c>
      <c r="B299" s="108" t="s">
        <v>530</v>
      </c>
      <c r="C299" s="94">
        <v>310.17</v>
      </c>
      <c r="D299" s="96">
        <v>45160</v>
      </c>
    </row>
    <row r="300" spans="1:4" ht="19.5" customHeight="1" x14ac:dyDescent="0.25">
      <c r="A300" s="59" t="s">
        <v>531</v>
      </c>
      <c r="B300" s="108" t="s">
        <v>417</v>
      </c>
      <c r="C300" s="94">
        <v>300</v>
      </c>
      <c r="D300" s="96">
        <v>45160</v>
      </c>
    </row>
    <row r="301" spans="1:4" ht="19.5" customHeight="1" x14ac:dyDescent="0.25">
      <c r="A301" s="59" t="s">
        <v>532</v>
      </c>
      <c r="B301" s="108" t="s">
        <v>83</v>
      </c>
      <c r="C301" s="94">
        <v>292.04000000000002</v>
      </c>
      <c r="D301" s="96">
        <v>45169</v>
      </c>
    </row>
    <row r="302" spans="1:4" ht="19.5" customHeight="1" x14ac:dyDescent="0.25">
      <c r="A302" s="59" t="s">
        <v>533</v>
      </c>
      <c r="B302" s="108" t="s">
        <v>534</v>
      </c>
      <c r="C302" s="94">
        <v>280</v>
      </c>
      <c r="D302" s="96">
        <v>45148</v>
      </c>
    </row>
    <row r="303" spans="1:4" ht="19.5" customHeight="1" x14ac:dyDescent="0.25">
      <c r="A303" s="59" t="s">
        <v>535</v>
      </c>
      <c r="B303" s="108" t="s">
        <v>536</v>
      </c>
      <c r="C303" s="94">
        <v>277.72000000000003</v>
      </c>
      <c r="D303" s="96">
        <v>45146</v>
      </c>
    </row>
    <row r="304" spans="1:4" ht="19.5" customHeight="1" x14ac:dyDescent="0.25">
      <c r="A304" s="59" t="s">
        <v>537</v>
      </c>
      <c r="B304" s="108" t="s">
        <v>84</v>
      </c>
      <c r="C304" s="94">
        <v>273.89999999999998</v>
      </c>
      <c r="D304" s="96">
        <v>45169</v>
      </c>
    </row>
    <row r="305" spans="1:4" ht="19.5" customHeight="1" x14ac:dyDescent="0.25">
      <c r="A305" s="59" t="s">
        <v>170</v>
      </c>
      <c r="B305" s="108" t="s">
        <v>98</v>
      </c>
      <c r="C305" s="94">
        <v>271.95</v>
      </c>
      <c r="D305" s="96">
        <v>45153</v>
      </c>
    </row>
    <row r="306" spans="1:4" ht="19.5" customHeight="1" x14ac:dyDescent="0.25">
      <c r="A306" s="59" t="s">
        <v>538</v>
      </c>
      <c r="B306" s="108" t="s">
        <v>539</v>
      </c>
      <c r="C306" s="94">
        <v>271.77</v>
      </c>
      <c r="D306" s="96">
        <v>45148</v>
      </c>
    </row>
    <row r="307" spans="1:4" ht="19.5" customHeight="1" x14ac:dyDescent="0.25">
      <c r="A307" s="59" t="s">
        <v>540</v>
      </c>
      <c r="B307" s="108" t="s">
        <v>218</v>
      </c>
      <c r="C307" s="94">
        <v>262.14</v>
      </c>
      <c r="D307" s="96">
        <v>45160</v>
      </c>
    </row>
    <row r="308" spans="1:4" ht="19.5" customHeight="1" x14ac:dyDescent="0.25">
      <c r="A308" s="59" t="s">
        <v>541</v>
      </c>
      <c r="B308" s="108" t="s">
        <v>365</v>
      </c>
      <c r="C308" s="94">
        <v>256</v>
      </c>
      <c r="D308" s="96">
        <v>45146</v>
      </c>
    </row>
    <row r="309" spans="1:4" ht="19.5" customHeight="1" x14ac:dyDescent="0.25">
      <c r="A309" s="59" t="s">
        <v>86</v>
      </c>
      <c r="B309" s="108" t="s">
        <v>83</v>
      </c>
      <c r="C309" s="94">
        <v>254.07</v>
      </c>
      <c r="D309" s="96">
        <v>45155</v>
      </c>
    </row>
    <row r="310" spans="1:4" ht="19.5" customHeight="1" x14ac:dyDescent="0.25">
      <c r="A310" s="59" t="s">
        <v>147</v>
      </c>
      <c r="B310" s="108" t="s">
        <v>542</v>
      </c>
      <c r="C310" s="94">
        <v>250</v>
      </c>
      <c r="D310" s="96">
        <v>45146</v>
      </c>
    </row>
    <row r="311" spans="1:4" ht="19.5" customHeight="1" x14ac:dyDescent="0.25">
      <c r="A311" s="59" t="s">
        <v>116</v>
      </c>
      <c r="B311" s="108" t="s">
        <v>543</v>
      </c>
      <c r="C311" s="94">
        <v>250</v>
      </c>
      <c r="D311" s="96">
        <v>45160</v>
      </c>
    </row>
    <row r="312" spans="1:4" ht="19.5" customHeight="1" x14ac:dyDescent="0.25">
      <c r="A312" s="59" t="s">
        <v>119</v>
      </c>
      <c r="B312" s="108" t="s">
        <v>118</v>
      </c>
      <c r="C312" s="94">
        <v>246.74</v>
      </c>
      <c r="D312" s="96">
        <v>45147</v>
      </c>
    </row>
    <row r="313" spans="1:4" ht="19.5" customHeight="1" x14ac:dyDescent="0.25">
      <c r="A313" s="59" t="s">
        <v>544</v>
      </c>
      <c r="B313" s="108" t="s">
        <v>92</v>
      </c>
      <c r="C313" s="94">
        <v>245.44</v>
      </c>
      <c r="D313" s="96">
        <v>45153</v>
      </c>
    </row>
    <row r="314" spans="1:4" ht="19.5" customHeight="1" x14ac:dyDescent="0.25">
      <c r="A314" s="59" t="s">
        <v>115</v>
      </c>
      <c r="B314" s="108" t="s">
        <v>545</v>
      </c>
      <c r="C314" s="94">
        <v>238.71</v>
      </c>
      <c r="D314" s="96">
        <v>45155</v>
      </c>
    </row>
    <row r="315" spans="1:4" ht="19.5" customHeight="1" x14ac:dyDescent="0.25">
      <c r="A315" s="59" t="s">
        <v>546</v>
      </c>
      <c r="B315" s="108" t="s">
        <v>547</v>
      </c>
      <c r="C315" s="94">
        <v>236.16</v>
      </c>
      <c r="D315" s="96">
        <v>45148</v>
      </c>
    </row>
    <row r="316" spans="1:4" ht="19.5" customHeight="1" x14ac:dyDescent="0.25">
      <c r="A316" s="59" t="s">
        <v>86</v>
      </c>
      <c r="B316" s="108" t="s">
        <v>83</v>
      </c>
      <c r="C316" s="94">
        <v>235.72</v>
      </c>
      <c r="D316" s="96">
        <v>45162</v>
      </c>
    </row>
    <row r="317" spans="1:4" ht="19.5" customHeight="1" x14ac:dyDescent="0.25">
      <c r="A317" s="59" t="s">
        <v>548</v>
      </c>
      <c r="B317" s="108" t="s">
        <v>549</v>
      </c>
      <c r="C317" s="94">
        <v>232.37</v>
      </c>
      <c r="D317" s="96">
        <v>45146</v>
      </c>
    </row>
    <row r="318" spans="1:4" ht="19.5" customHeight="1" x14ac:dyDescent="0.25">
      <c r="A318" s="59" t="s">
        <v>550</v>
      </c>
      <c r="B318" s="108" t="s">
        <v>82</v>
      </c>
      <c r="C318" s="94">
        <v>229</v>
      </c>
      <c r="D318" s="96">
        <v>45160</v>
      </c>
    </row>
    <row r="319" spans="1:4" ht="19.5" customHeight="1" x14ac:dyDescent="0.25">
      <c r="A319" s="59" t="s">
        <v>174</v>
      </c>
      <c r="B319" s="108" t="s">
        <v>551</v>
      </c>
      <c r="C319" s="94">
        <v>226.76</v>
      </c>
      <c r="D319" s="96">
        <v>45147</v>
      </c>
    </row>
    <row r="320" spans="1:4" ht="19.5" customHeight="1" x14ac:dyDescent="0.25">
      <c r="A320" s="59" t="s">
        <v>552</v>
      </c>
      <c r="B320" s="108" t="s">
        <v>85</v>
      </c>
      <c r="C320" s="94">
        <v>225</v>
      </c>
      <c r="D320" s="96">
        <v>45147</v>
      </c>
    </row>
    <row r="321" spans="1:4" ht="19.5" customHeight="1" x14ac:dyDescent="0.25">
      <c r="A321" s="59" t="s">
        <v>553</v>
      </c>
      <c r="B321" s="108" t="s">
        <v>554</v>
      </c>
      <c r="C321" s="94">
        <v>225</v>
      </c>
      <c r="D321" s="96">
        <v>45160</v>
      </c>
    </row>
    <row r="322" spans="1:4" ht="19.5" customHeight="1" x14ac:dyDescent="0.25">
      <c r="A322" s="59" t="s">
        <v>555</v>
      </c>
      <c r="B322" s="108" t="s">
        <v>554</v>
      </c>
      <c r="C322" s="94">
        <v>225</v>
      </c>
      <c r="D322" s="96">
        <v>45160</v>
      </c>
    </row>
    <row r="323" spans="1:4" ht="19.5" customHeight="1" x14ac:dyDescent="0.25">
      <c r="A323" s="59" t="s">
        <v>556</v>
      </c>
      <c r="B323" s="108" t="s">
        <v>554</v>
      </c>
      <c r="C323" s="94">
        <v>225</v>
      </c>
      <c r="D323" s="96">
        <v>45160</v>
      </c>
    </row>
    <row r="324" spans="1:4" ht="19.5" customHeight="1" x14ac:dyDescent="0.25">
      <c r="A324" s="59" t="s">
        <v>203</v>
      </c>
      <c r="B324" s="108" t="s">
        <v>557</v>
      </c>
      <c r="C324" s="94">
        <v>225</v>
      </c>
      <c r="D324" s="96">
        <v>45166</v>
      </c>
    </row>
    <row r="325" spans="1:4" ht="19.5" customHeight="1" x14ac:dyDescent="0.25">
      <c r="A325" s="59" t="s">
        <v>558</v>
      </c>
      <c r="B325" s="108" t="s">
        <v>559</v>
      </c>
      <c r="C325" s="94">
        <v>225</v>
      </c>
      <c r="D325" s="96">
        <v>45169</v>
      </c>
    </row>
    <row r="326" spans="1:4" ht="19.5" customHeight="1" x14ac:dyDescent="0.25">
      <c r="A326" s="59" t="s">
        <v>560</v>
      </c>
      <c r="B326" s="108" t="s">
        <v>667</v>
      </c>
      <c r="C326" s="94">
        <v>224.52</v>
      </c>
      <c r="D326" s="96">
        <v>45169</v>
      </c>
    </row>
    <row r="327" spans="1:4" ht="19.5" customHeight="1" x14ac:dyDescent="0.25">
      <c r="A327" s="59" t="s">
        <v>561</v>
      </c>
      <c r="B327" s="108" t="s">
        <v>562</v>
      </c>
      <c r="C327" s="94">
        <v>217.38</v>
      </c>
      <c r="D327" s="96">
        <v>45161</v>
      </c>
    </row>
    <row r="328" spans="1:4" ht="19.5" customHeight="1" x14ac:dyDescent="0.25">
      <c r="A328" s="59" t="s">
        <v>563</v>
      </c>
      <c r="B328" s="108" t="s">
        <v>126</v>
      </c>
      <c r="C328" s="94">
        <v>216.65</v>
      </c>
      <c r="D328" s="96">
        <v>45148</v>
      </c>
    </row>
    <row r="329" spans="1:4" ht="19.5" customHeight="1" x14ac:dyDescent="0.25">
      <c r="A329" s="59" t="s">
        <v>160</v>
      </c>
      <c r="B329" s="108" t="s">
        <v>92</v>
      </c>
      <c r="C329" s="94">
        <v>210</v>
      </c>
      <c r="D329" s="96">
        <v>45146</v>
      </c>
    </row>
    <row r="330" spans="1:4" ht="19.5" customHeight="1" x14ac:dyDescent="0.25">
      <c r="A330" s="59" t="s">
        <v>564</v>
      </c>
      <c r="B330" s="108" t="s">
        <v>343</v>
      </c>
      <c r="C330" s="94">
        <v>204</v>
      </c>
      <c r="D330" s="96">
        <v>45169</v>
      </c>
    </row>
    <row r="331" spans="1:4" ht="19.5" customHeight="1" x14ac:dyDescent="0.25">
      <c r="A331" s="59" t="s">
        <v>102</v>
      </c>
      <c r="B331" s="108" t="s">
        <v>84</v>
      </c>
      <c r="C331" s="94">
        <v>203.65</v>
      </c>
      <c r="D331" s="96">
        <v>45169</v>
      </c>
    </row>
    <row r="332" spans="1:4" ht="19.5" customHeight="1" x14ac:dyDescent="0.25">
      <c r="A332" s="59" t="s">
        <v>565</v>
      </c>
      <c r="B332" s="108" t="s">
        <v>566</v>
      </c>
      <c r="C332" s="94">
        <v>201.74</v>
      </c>
      <c r="D332" s="96">
        <v>45146</v>
      </c>
    </row>
    <row r="333" spans="1:4" ht="19.5" customHeight="1" x14ac:dyDescent="0.25">
      <c r="A333" s="59" t="s">
        <v>567</v>
      </c>
      <c r="B333" s="108" t="s">
        <v>185</v>
      </c>
      <c r="C333" s="94">
        <v>200</v>
      </c>
      <c r="D333" s="96">
        <v>45139</v>
      </c>
    </row>
    <row r="334" spans="1:4" ht="19.5" customHeight="1" x14ac:dyDescent="0.25">
      <c r="A334" s="59" t="s">
        <v>568</v>
      </c>
      <c r="B334" s="108" t="s">
        <v>569</v>
      </c>
      <c r="C334" s="94">
        <v>200</v>
      </c>
      <c r="D334" s="96">
        <v>45147</v>
      </c>
    </row>
    <row r="335" spans="1:4" ht="19.5" customHeight="1" x14ac:dyDescent="0.25">
      <c r="A335" s="59" t="s">
        <v>570</v>
      </c>
      <c r="B335" s="108" t="s">
        <v>571</v>
      </c>
      <c r="C335" s="94">
        <v>200</v>
      </c>
      <c r="D335" s="96">
        <v>45160</v>
      </c>
    </row>
    <row r="336" spans="1:4" ht="19.5" customHeight="1" x14ac:dyDescent="0.25">
      <c r="A336" s="59" t="s">
        <v>568</v>
      </c>
      <c r="B336" s="108" t="s">
        <v>572</v>
      </c>
      <c r="C336" s="94">
        <v>200</v>
      </c>
      <c r="D336" s="96">
        <v>45161</v>
      </c>
    </row>
    <row r="337" spans="1:4" ht="19.5" customHeight="1" x14ac:dyDescent="0.25">
      <c r="A337" s="59" t="s">
        <v>573</v>
      </c>
      <c r="B337" s="108" t="s">
        <v>574</v>
      </c>
      <c r="C337" s="94">
        <v>196.32</v>
      </c>
      <c r="D337" s="96">
        <v>45160</v>
      </c>
    </row>
    <row r="338" spans="1:4" ht="19.5" customHeight="1" x14ac:dyDescent="0.25">
      <c r="A338" s="59" t="s">
        <v>184</v>
      </c>
      <c r="B338" s="108" t="s">
        <v>575</v>
      </c>
      <c r="C338" s="94">
        <v>196</v>
      </c>
      <c r="D338" s="96">
        <v>45153</v>
      </c>
    </row>
    <row r="339" spans="1:4" ht="19.5" customHeight="1" x14ac:dyDescent="0.25">
      <c r="A339" s="59" t="s">
        <v>576</v>
      </c>
      <c r="B339" s="108" t="s">
        <v>577</v>
      </c>
      <c r="C339" s="94">
        <v>194.44</v>
      </c>
      <c r="D339" s="96">
        <v>45160</v>
      </c>
    </row>
    <row r="340" spans="1:4" ht="19.5" customHeight="1" x14ac:dyDescent="0.25">
      <c r="A340" s="59" t="s">
        <v>578</v>
      </c>
      <c r="B340" s="108" t="s">
        <v>577</v>
      </c>
      <c r="C340" s="94">
        <v>194.44</v>
      </c>
      <c r="D340" s="96">
        <v>45160</v>
      </c>
    </row>
    <row r="341" spans="1:4" ht="19.5" customHeight="1" x14ac:dyDescent="0.25">
      <c r="A341" s="59" t="s">
        <v>579</v>
      </c>
      <c r="B341" s="108" t="s">
        <v>577</v>
      </c>
      <c r="C341" s="94">
        <v>194.44</v>
      </c>
      <c r="D341" s="96">
        <v>45160</v>
      </c>
    </row>
    <row r="342" spans="1:4" ht="19.5" customHeight="1" x14ac:dyDescent="0.25">
      <c r="A342" s="59" t="s">
        <v>580</v>
      </c>
      <c r="B342" s="108" t="s">
        <v>577</v>
      </c>
      <c r="C342" s="94">
        <v>194.44</v>
      </c>
      <c r="D342" s="96">
        <v>45160</v>
      </c>
    </row>
    <row r="343" spans="1:4" ht="19.5" customHeight="1" x14ac:dyDescent="0.25">
      <c r="A343" s="59" t="s">
        <v>581</v>
      </c>
      <c r="B343" s="108" t="s">
        <v>577</v>
      </c>
      <c r="C343" s="94">
        <v>194.44</v>
      </c>
      <c r="D343" s="96">
        <v>45160</v>
      </c>
    </row>
    <row r="344" spans="1:4" ht="19.5" customHeight="1" x14ac:dyDescent="0.25">
      <c r="A344" s="59" t="s">
        <v>582</v>
      </c>
      <c r="B344" s="108" t="s">
        <v>577</v>
      </c>
      <c r="C344" s="94">
        <v>194.44</v>
      </c>
      <c r="D344" s="96">
        <v>45160</v>
      </c>
    </row>
    <row r="345" spans="1:4" ht="19.5" customHeight="1" x14ac:dyDescent="0.25">
      <c r="A345" s="59" t="s">
        <v>583</v>
      </c>
      <c r="B345" s="108" t="s">
        <v>577</v>
      </c>
      <c r="C345" s="94">
        <v>194.44</v>
      </c>
      <c r="D345" s="96">
        <v>45161</v>
      </c>
    </row>
    <row r="346" spans="1:4" ht="19.5" customHeight="1" x14ac:dyDescent="0.25">
      <c r="A346" s="59" t="s">
        <v>584</v>
      </c>
      <c r="B346" s="108" t="s">
        <v>577</v>
      </c>
      <c r="C346" s="94">
        <v>194.44</v>
      </c>
      <c r="D346" s="96">
        <v>45161</v>
      </c>
    </row>
    <row r="347" spans="1:4" ht="19.5" customHeight="1" x14ac:dyDescent="0.25">
      <c r="A347" s="59" t="s">
        <v>112</v>
      </c>
      <c r="B347" s="108" t="s">
        <v>92</v>
      </c>
      <c r="C347" s="94">
        <v>192.49</v>
      </c>
      <c r="D347" s="96">
        <v>45153</v>
      </c>
    </row>
    <row r="348" spans="1:4" ht="19.5" customHeight="1" x14ac:dyDescent="0.25">
      <c r="A348" s="59" t="s">
        <v>585</v>
      </c>
      <c r="B348" s="108" t="s">
        <v>586</v>
      </c>
      <c r="C348" s="94">
        <v>191</v>
      </c>
      <c r="D348" s="96">
        <v>45160</v>
      </c>
    </row>
    <row r="349" spans="1:4" ht="19.5" customHeight="1" x14ac:dyDescent="0.25">
      <c r="A349" s="59" t="s">
        <v>225</v>
      </c>
      <c r="B349" s="108" t="s">
        <v>274</v>
      </c>
      <c r="C349" s="94">
        <v>190.84</v>
      </c>
      <c r="D349" s="96">
        <v>45160</v>
      </c>
    </row>
    <row r="350" spans="1:4" ht="19.5" customHeight="1" x14ac:dyDescent="0.25">
      <c r="A350" s="59" t="s">
        <v>587</v>
      </c>
      <c r="B350" s="108" t="s">
        <v>527</v>
      </c>
      <c r="C350" s="94">
        <v>190</v>
      </c>
      <c r="D350" s="96">
        <v>45160</v>
      </c>
    </row>
    <row r="351" spans="1:4" ht="19.5" customHeight="1" x14ac:dyDescent="0.25">
      <c r="A351" s="59" t="s">
        <v>588</v>
      </c>
      <c r="B351" s="108" t="s">
        <v>527</v>
      </c>
      <c r="C351" s="94">
        <v>190</v>
      </c>
      <c r="D351" s="96">
        <v>45160</v>
      </c>
    </row>
    <row r="352" spans="1:4" ht="19.5" customHeight="1" x14ac:dyDescent="0.25">
      <c r="A352" s="59" t="s">
        <v>589</v>
      </c>
      <c r="B352" s="108" t="s">
        <v>527</v>
      </c>
      <c r="C352" s="94">
        <v>190</v>
      </c>
      <c r="D352" s="96">
        <v>45160</v>
      </c>
    </row>
    <row r="353" spans="1:4" ht="19.5" customHeight="1" x14ac:dyDescent="0.25">
      <c r="A353" s="59" t="s">
        <v>158</v>
      </c>
      <c r="B353" s="108" t="s">
        <v>91</v>
      </c>
      <c r="C353" s="94">
        <v>184.63</v>
      </c>
      <c r="D353" s="96">
        <v>45148</v>
      </c>
    </row>
    <row r="354" spans="1:4" ht="19.5" customHeight="1" x14ac:dyDescent="0.25">
      <c r="A354" s="59" t="s">
        <v>590</v>
      </c>
      <c r="B354" s="108" t="s">
        <v>83</v>
      </c>
      <c r="C354" s="94">
        <v>184.6</v>
      </c>
      <c r="D354" s="96">
        <v>45155</v>
      </c>
    </row>
    <row r="355" spans="1:4" ht="19.5" customHeight="1" x14ac:dyDescent="0.25">
      <c r="A355" s="59" t="s">
        <v>591</v>
      </c>
      <c r="B355" s="108" t="s">
        <v>85</v>
      </c>
      <c r="C355" s="94">
        <v>180</v>
      </c>
      <c r="D355" s="96">
        <v>45153</v>
      </c>
    </row>
    <row r="356" spans="1:4" ht="19.5" customHeight="1" x14ac:dyDescent="0.25">
      <c r="A356" s="59" t="s">
        <v>122</v>
      </c>
      <c r="B356" s="108" t="s">
        <v>186</v>
      </c>
      <c r="C356" s="94">
        <v>175</v>
      </c>
      <c r="D356" s="96">
        <v>45147</v>
      </c>
    </row>
    <row r="357" spans="1:4" ht="19.5" customHeight="1" x14ac:dyDescent="0.25">
      <c r="A357" s="59" t="s">
        <v>275</v>
      </c>
      <c r="B357" s="108" t="s">
        <v>592</v>
      </c>
      <c r="C357" s="94">
        <v>169.38</v>
      </c>
      <c r="D357" s="96">
        <v>45153</v>
      </c>
    </row>
    <row r="358" spans="1:4" ht="19.5" customHeight="1" x14ac:dyDescent="0.25">
      <c r="A358" s="59" t="s">
        <v>209</v>
      </c>
      <c r="B358" s="108" t="s">
        <v>593</v>
      </c>
      <c r="C358" s="94">
        <v>160</v>
      </c>
      <c r="D358" s="96">
        <v>45169</v>
      </c>
    </row>
    <row r="359" spans="1:4" ht="19.5" customHeight="1" x14ac:dyDescent="0.25">
      <c r="A359" s="59" t="s">
        <v>275</v>
      </c>
      <c r="B359" s="108" t="s">
        <v>594</v>
      </c>
      <c r="C359" s="94">
        <v>158.9</v>
      </c>
      <c r="D359" s="96">
        <v>45139</v>
      </c>
    </row>
    <row r="360" spans="1:4" ht="19.5" customHeight="1" x14ac:dyDescent="0.25">
      <c r="A360" s="59" t="s">
        <v>265</v>
      </c>
      <c r="B360" s="108" t="s">
        <v>248</v>
      </c>
      <c r="C360" s="94">
        <v>155</v>
      </c>
      <c r="D360" s="96">
        <v>45139</v>
      </c>
    </row>
    <row r="361" spans="1:4" ht="19.5" customHeight="1" x14ac:dyDescent="0.25">
      <c r="A361" s="59" t="s">
        <v>595</v>
      </c>
      <c r="B361" s="108" t="s">
        <v>596</v>
      </c>
      <c r="C361" s="94">
        <v>155</v>
      </c>
      <c r="D361" s="96">
        <v>45153</v>
      </c>
    </row>
    <row r="362" spans="1:4" ht="19.5" customHeight="1" x14ac:dyDescent="0.25">
      <c r="A362" s="59" t="s">
        <v>133</v>
      </c>
      <c r="B362" s="108" t="s">
        <v>152</v>
      </c>
      <c r="C362" s="94">
        <v>153.80000000000001</v>
      </c>
      <c r="D362" s="96">
        <v>45139</v>
      </c>
    </row>
    <row r="363" spans="1:4" ht="19.5" customHeight="1" x14ac:dyDescent="0.25">
      <c r="A363" s="59" t="s">
        <v>597</v>
      </c>
      <c r="B363" s="108" t="s">
        <v>218</v>
      </c>
      <c r="C363" s="94">
        <v>153.72</v>
      </c>
      <c r="D363" s="96">
        <v>45148</v>
      </c>
    </row>
    <row r="364" spans="1:4" ht="19.5" customHeight="1" x14ac:dyDescent="0.25">
      <c r="A364" s="59" t="s">
        <v>170</v>
      </c>
      <c r="B364" s="108" t="s">
        <v>94</v>
      </c>
      <c r="C364" s="94">
        <v>151.94999999999999</v>
      </c>
      <c r="D364" s="96">
        <v>45147</v>
      </c>
    </row>
    <row r="365" spans="1:4" ht="19.5" customHeight="1" x14ac:dyDescent="0.25">
      <c r="A365" s="59" t="s">
        <v>598</v>
      </c>
      <c r="B365" s="108" t="s">
        <v>599</v>
      </c>
      <c r="C365" s="94">
        <v>141.47999999999999</v>
      </c>
      <c r="D365" s="96">
        <v>45147</v>
      </c>
    </row>
    <row r="366" spans="1:4" ht="19.5" customHeight="1" x14ac:dyDescent="0.25">
      <c r="A366" s="59" t="s">
        <v>228</v>
      </c>
      <c r="B366" s="108" t="s">
        <v>229</v>
      </c>
      <c r="C366" s="94">
        <v>141.15</v>
      </c>
      <c r="D366" s="96">
        <v>45162</v>
      </c>
    </row>
    <row r="367" spans="1:4" ht="19.5" customHeight="1" x14ac:dyDescent="0.25">
      <c r="A367" s="59" t="s">
        <v>149</v>
      </c>
      <c r="B367" s="108" t="s">
        <v>600</v>
      </c>
      <c r="C367" s="94">
        <v>140.96</v>
      </c>
      <c r="D367" s="96">
        <v>45169</v>
      </c>
    </row>
    <row r="368" spans="1:4" ht="19.5" customHeight="1" x14ac:dyDescent="0.25">
      <c r="A368" s="59" t="s">
        <v>280</v>
      </c>
      <c r="B368" s="108" t="s">
        <v>224</v>
      </c>
      <c r="C368" s="94">
        <v>140.83000000000001</v>
      </c>
      <c r="D368" s="96">
        <v>45169</v>
      </c>
    </row>
    <row r="369" spans="1:4" ht="19.5" customHeight="1" x14ac:dyDescent="0.25">
      <c r="A369" s="59" t="s">
        <v>601</v>
      </c>
      <c r="B369" s="108" t="s">
        <v>84</v>
      </c>
      <c r="C369" s="94">
        <v>137.76</v>
      </c>
      <c r="D369" s="96">
        <v>45155</v>
      </c>
    </row>
    <row r="370" spans="1:4" ht="19.5" customHeight="1" x14ac:dyDescent="0.25">
      <c r="A370" s="59" t="s">
        <v>90</v>
      </c>
      <c r="B370" s="108" t="s">
        <v>91</v>
      </c>
      <c r="C370" s="94">
        <v>135.51</v>
      </c>
      <c r="D370" s="96">
        <v>45139</v>
      </c>
    </row>
    <row r="371" spans="1:4" ht="19.5" customHeight="1" x14ac:dyDescent="0.25">
      <c r="A371" s="59" t="s">
        <v>102</v>
      </c>
      <c r="B371" s="108" t="s">
        <v>248</v>
      </c>
      <c r="C371" s="94">
        <v>135.5</v>
      </c>
      <c r="D371" s="96">
        <v>45139</v>
      </c>
    </row>
    <row r="372" spans="1:4" ht="19.5" customHeight="1" x14ac:dyDescent="0.25">
      <c r="A372" s="59" t="s">
        <v>281</v>
      </c>
      <c r="B372" s="108" t="s">
        <v>244</v>
      </c>
      <c r="C372" s="94">
        <v>132.53</v>
      </c>
      <c r="D372" s="96">
        <v>45162</v>
      </c>
    </row>
    <row r="373" spans="1:4" ht="19.5" customHeight="1" x14ac:dyDescent="0.25">
      <c r="A373" s="59" t="s">
        <v>187</v>
      </c>
      <c r="B373" s="108" t="s">
        <v>101</v>
      </c>
      <c r="C373" s="94">
        <v>128.72999999999999</v>
      </c>
      <c r="D373" s="96">
        <v>45146</v>
      </c>
    </row>
    <row r="374" spans="1:4" ht="19.5" customHeight="1" x14ac:dyDescent="0.25">
      <c r="A374" s="59" t="s">
        <v>289</v>
      </c>
      <c r="B374" s="108" t="s">
        <v>290</v>
      </c>
      <c r="C374" s="94">
        <v>127.33</v>
      </c>
      <c r="D374" s="96">
        <v>45160</v>
      </c>
    </row>
    <row r="375" spans="1:4" ht="19.5" customHeight="1" x14ac:dyDescent="0.25">
      <c r="A375" s="59" t="s">
        <v>602</v>
      </c>
      <c r="B375" s="108" t="s">
        <v>218</v>
      </c>
      <c r="C375" s="94">
        <v>126.75</v>
      </c>
      <c r="D375" s="96">
        <v>45148</v>
      </c>
    </row>
    <row r="376" spans="1:4" ht="19.5" customHeight="1" x14ac:dyDescent="0.25">
      <c r="A376" s="59" t="s">
        <v>531</v>
      </c>
      <c r="B376" s="108" t="s">
        <v>83</v>
      </c>
      <c r="C376" s="94">
        <v>125</v>
      </c>
      <c r="D376" s="96">
        <v>45166</v>
      </c>
    </row>
    <row r="377" spans="1:4" ht="19.5" customHeight="1" x14ac:dyDescent="0.25">
      <c r="A377" s="59" t="s">
        <v>531</v>
      </c>
      <c r="B377" s="108" t="s">
        <v>83</v>
      </c>
      <c r="C377" s="94">
        <v>125</v>
      </c>
      <c r="D377" s="96">
        <v>45169</v>
      </c>
    </row>
    <row r="378" spans="1:4" ht="19.5" customHeight="1" x14ac:dyDescent="0.25">
      <c r="A378" s="59" t="s">
        <v>263</v>
      </c>
      <c r="B378" s="108" t="s">
        <v>83</v>
      </c>
      <c r="C378" s="94">
        <v>122.11</v>
      </c>
      <c r="D378" s="96">
        <v>45160</v>
      </c>
    </row>
    <row r="379" spans="1:4" ht="19.5" customHeight="1" x14ac:dyDescent="0.25">
      <c r="A379" s="59" t="s">
        <v>270</v>
      </c>
      <c r="B379" s="108" t="s">
        <v>603</v>
      </c>
      <c r="C379" s="94">
        <v>121.7</v>
      </c>
      <c r="D379" s="96">
        <v>45161</v>
      </c>
    </row>
    <row r="380" spans="1:4" ht="19.5" customHeight="1" x14ac:dyDescent="0.25">
      <c r="A380" s="59" t="s">
        <v>604</v>
      </c>
      <c r="B380" s="108" t="s">
        <v>126</v>
      </c>
      <c r="C380" s="94">
        <v>118.73</v>
      </c>
      <c r="D380" s="96">
        <v>45148</v>
      </c>
    </row>
    <row r="381" spans="1:4" ht="19.5" customHeight="1" x14ac:dyDescent="0.25">
      <c r="A381" s="59" t="s">
        <v>162</v>
      </c>
      <c r="B381" s="108" t="s">
        <v>278</v>
      </c>
      <c r="C381" s="94">
        <v>117.72</v>
      </c>
      <c r="D381" s="96">
        <v>45161</v>
      </c>
    </row>
    <row r="382" spans="1:4" ht="19.5" customHeight="1" x14ac:dyDescent="0.25">
      <c r="A382" s="59" t="s">
        <v>605</v>
      </c>
      <c r="B382" s="108" t="s">
        <v>217</v>
      </c>
      <c r="C382" s="94">
        <v>115</v>
      </c>
      <c r="D382" s="96">
        <v>45139</v>
      </c>
    </row>
    <row r="383" spans="1:4" ht="19.5" customHeight="1" x14ac:dyDescent="0.25">
      <c r="A383" s="59" t="s">
        <v>96</v>
      </c>
      <c r="B383" s="108" t="s">
        <v>606</v>
      </c>
      <c r="C383" s="94">
        <v>113.97</v>
      </c>
      <c r="D383" s="96">
        <v>45162</v>
      </c>
    </row>
    <row r="384" spans="1:4" ht="19.5" customHeight="1" x14ac:dyDescent="0.25">
      <c r="A384" s="59" t="s">
        <v>607</v>
      </c>
      <c r="B384" s="108" t="s">
        <v>608</v>
      </c>
      <c r="C384" s="94">
        <v>113.05</v>
      </c>
      <c r="D384" s="96">
        <v>45140</v>
      </c>
    </row>
    <row r="385" spans="1:4" ht="19.5" customHeight="1" x14ac:dyDescent="0.25">
      <c r="A385" s="59" t="s">
        <v>173</v>
      </c>
      <c r="B385" s="108" t="s">
        <v>172</v>
      </c>
      <c r="C385" s="94">
        <v>108.47</v>
      </c>
      <c r="D385" s="96">
        <v>45146</v>
      </c>
    </row>
    <row r="386" spans="1:4" ht="19.5" customHeight="1" x14ac:dyDescent="0.25">
      <c r="A386" s="59" t="s">
        <v>86</v>
      </c>
      <c r="B386" s="108" t="s">
        <v>83</v>
      </c>
      <c r="C386" s="94">
        <v>103.83</v>
      </c>
      <c r="D386" s="96">
        <v>45160</v>
      </c>
    </row>
    <row r="387" spans="1:4" ht="19.5" customHeight="1" x14ac:dyDescent="0.25">
      <c r="A387" s="59" t="s">
        <v>609</v>
      </c>
      <c r="B387" s="108" t="s">
        <v>274</v>
      </c>
      <c r="C387" s="94">
        <v>103.02</v>
      </c>
      <c r="D387" s="96">
        <v>45160</v>
      </c>
    </row>
    <row r="388" spans="1:4" ht="19.5" customHeight="1" x14ac:dyDescent="0.25">
      <c r="A388" s="59" t="s">
        <v>610</v>
      </c>
      <c r="B388" s="108" t="s">
        <v>328</v>
      </c>
      <c r="C388" s="94">
        <v>100</v>
      </c>
      <c r="D388" s="96">
        <v>45148</v>
      </c>
    </row>
    <row r="389" spans="1:4" ht="19.5" customHeight="1" x14ac:dyDescent="0.25">
      <c r="A389" s="59" t="s">
        <v>611</v>
      </c>
      <c r="B389" s="108" t="s">
        <v>612</v>
      </c>
      <c r="C389" s="94">
        <v>99.99</v>
      </c>
      <c r="D389" s="96">
        <v>45146</v>
      </c>
    </row>
    <row r="390" spans="1:4" ht="19.5" customHeight="1" x14ac:dyDescent="0.25">
      <c r="A390" s="59" t="s">
        <v>175</v>
      </c>
      <c r="B390" s="108" t="s">
        <v>101</v>
      </c>
      <c r="C390" s="94">
        <v>98.96</v>
      </c>
      <c r="D390" s="96">
        <v>45140</v>
      </c>
    </row>
    <row r="391" spans="1:4" ht="19.5" customHeight="1" x14ac:dyDescent="0.25">
      <c r="A391" s="59" t="s">
        <v>597</v>
      </c>
      <c r="B391" s="108" t="s">
        <v>126</v>
      </c>
      <c r="C391" s="94">
        <v>98.08</v>
      </c>
      <c r="D391" s="96">
        <v>45160</v>
      </c>
    </row>
    <row r="392" spans="1:4" ht="19.5" customHeight="1" x14ac:dyDescent="0.25">
      <c r="A392" s="59" t="s">
        <v>597</v>
      </c>
      <c r="B392" s="108" t="s">
        <v>126</v>
      </c>
      <c r="C392" s="94">
        <v>98.08</v>
      </c>
      <c r="D392" s="96">
        <v>45169</v>
      </c>
    </row>
    <row r="393" spans="1:4" ht="19.5" customHeight="1" x14ac:dyDescent="0.25">
      <c r="A393" s="59" t="s">
        <v>123</v>
      </c>
      <c r="B393" s="108" t="s">
        <v>279</v>
      </c>
      <c r="C393" s="94">
        <v>94.32</v>
      </c>
      <c r="D393" s="96">
        <v>45140</v>
      </c>
    </row>
    <row r="394" spans="1:4" ht="19.5" customHeight="1" x14ac:dyDescent="0.25">
      <c r="A394" s="59" t="s">
        <v>90</v>
      </c>
      <c r="B394" s="108" t="s">
        <v>91</v>
      </c>
      <c r="C394" s="94">
        <v>92.64</v>
      </c>
      <c r="D394" s="96">
        <v>45139</v>
      </c>
    </row>
    <row r="395" spans="1:4" ht="19.5" customHeight="1" x14ac:dyDescent="0.25">
      <c r="A395" s="59" t="s">
        <v>149</v>
      </c>
      <c r="B395" s="108" t="s">
        <v>79</v>
      </c>
      <c r="C395" s="94">
        <v>92.06</v>
      </c>
      <c r="D395" s="96">
        <v>45161</v>
      </c>
    </row>
    <row r="396" spans="1:4" ht="19.5" customHeight="1" x14ac:dyDescent="0.25">
      <c r="A396" s="59" t="s">
        <v>226</v>
      </c>
      <c r="B396" s="108" t="s">
        <v>218</v>
      </c>
      <c r="C396" s="94">
        <v>91.99</v>
      </c>
      <c r="D396" s="96">
        <v>45148</v>
      </c>
    </row>
    <row r="397" spans="1:4" ht="19.5" customHeight="1" x14ac:dyDescent="0.25">
      <c r="A397" s="59" t="s">
        <v>613</v>
      </c>
      <c r="B397" s="108" t="s">
        <v>614</v>
      </c>
      <c r="C397" s="94">
        <v>90.02</v>
      </c>
      <c r="D397" s="96">
        <v>45161</v>
      </c>
    </row>
    <row r="398" spans="1:4" ht="19.5" customHeight="1" x14ac:dyDescent="0.25">
      <c r="A398" s="59" t="s">
        <v>117</v>
      </c>
      <c r="B398" s="108" t="s">
        <v>279</v>
      </c>
      <c r="C398" s="94">
        <v>89.66</v>
      </c>
      <c r="D398" s="96">
        <v>45140</v>
      </c>
    </row>
    <row r="399" spans="1:4" ht="19.5" customHeight="1" x14ac:dyDescent="0.25">
      <c r="A399" s="59" t="s">
        <v>272</v>
      </c>
      <c r="B399" s="108" t="s">
        <v>223</v>
      </c>
      <c r="C399" s="94">
        <v>89.34</v>
      </c>
      <c r="D399" s="96">
        <v>45153</v>
      </c>
    </row>
    <row r="400" spans="1:4" ht="19.5" customHeight="1" x14ac:dyDescent="0.25">
      <c r="A400" s="59" t="s">
        <v>615</v>
      </c>
      <c r="B400" s="108" t="s">
        <v>616</v>
      </c>
      <c r="C400" s="94">
        <v>85</v>
      </c>
      <c r="D400" s="96">
        <v>45146</v>
      </c>
    </row>
    <row r="401" spans="1:4" ht="19.5" customHeight="1" x14ac:dyDescent="0.25">
      <c r="A401" s="59" t="s">
        <v>273</v>
      </c>
      <c r="B401" s="108" t="s">
        <v>204</v>
      </c>
      <c r="C401" s="94">
        <v>83.92</v>
      </c>
      <c r="D401" s="96">
        <v>45148</v>
      </c>
    </row>
    <row r="402" spans="1:4" ht="19.5" customHeight="1" x14ac:dyDescent="0.25">
      <c r="A402" s="59" t="s">
        <v>161</v>
      </c>
      <c r="B402" s="108" t="s">
        <v>185</v>
      </c>
      <c r="C402" s="94">
        <v>83.39</v>
      </c>
      <c r="D402" s="96">
        <v>45155</v>
      </c>
    </row>
    <row r="403" spans="1:4" ht="19.5" customHeight="1" x14ac:dyDescent="0.25">
      <c r="A403" s="59" t="s">
        <v>617</v>
      </c>
      <c r="B403" s="108" t="s">
        <v>98</v>
      </c>
      <c r="C403" s="94">
        <v>80.959999999999994</v>
      </c>
      <c r="D403" s="96">
        <v>45153</v>
      </c>
    </row>
    <row r="404" spans="1:4" ht="19.5" customHeight="1" x14ac:dyDescent="0.25">
      <c r="A404" s="59" t="s">
        <v>283</v>
      </c>
      <c r="B404" s="108" t="s">
        <v>227</v>
      </c>
      <c r="C404" s="94">
        <v>80.37</v>
      </c>
      <c r="D404" s="96">
        <v>45153</v>
      </c>
    </row>
    <row r="405" spans="1:4" ht="19.5" customHeight="1" x14ac:dyDescent="0.25">
      <c r="A405" s="59" t="s">
        <v>437</v>
      </c>
      <c r="B405" s="108" t="s">
        <v>83</v>
      </c>
      <c r="C405" s="94">
        <v>78.8</v>
      </c>
      <c r="D405" s="96">
        <v>45153</v>
      </c>
    </row>
    <row r="406" spans="1:4" ht="19.5" customHeight="1" x14ac:dyDescent="0.25">
      <c r="A406" s="59" t="s">
        <v>560</v>
      </c>
      <c r="B406" s="108" t="s">
        <v>618</v>
      </c>
      <c r="C406" s="94">
        <v>76.64</v>
      </c>
      <c r="D406" s="96">
        <v>45160</v>
      </c>
    </row>
    <row r="407" spans="1:4" ht="19.5" customHeight="1" x14ac:dyDescent="0.25">
      <c r="A407" s="59" t="s">
        <v>619</v>
      </c>
      <c r="B407" s="108" t="s">
        <v>83</v>
      </c>
      <c r="C407" s="94">
        <v>76.25</v>
      </c>
      <c r="D407" s="96">
        <v>45139</v>
      </c>
    </row>
    <row r="408" spans="1:4" ht="19.5" customHeight="1" x14ac:dyDescent="0.25">
      <c r="A408" s="59" t="s">
        <v>505</v>
      </c>
      <c r="B408" s="108" t="s">
        <v>620</v>
      </c>
      <c r="C408" s="94">
        <v>75</v>
      </c>
      <c r="D408" s="96">
        <v>45160</v>
      </c>
    </row>
    <row r="409" spans="1:4" ht="19.5" customHeight="1" x14ac:dyDescent="0.25">
      <c r="A409" s="59" t="s">
        <v>621</v>
      </c>
      <c r="B409" s="108" t="s">
        <v>622</v>
      </c>
      <c r="C409" s="94">
        <v>74.739999999999995</v>
      </c>
      <c r="D409" s="96">
        <v>45162</v>
      </c>
    </row>
    <row r="410" spans="1:4" ht="19.5" customHeight="1" x14ac:dyDescent="0.25">
      <c r="A410" s="59" t="s">
        <v>281</v>
      </c>
      <c r="B410" s="108" t="s">
        <v>244</v>
      </c>
      <c r="C410" s="94">
        <v>74.34</v>
      </c>
      <c r="D410" s="96">
        <v>45169</v>
      </c>
    </row>
    <row r="411" spans="1:4" ht="19.5" customHeight="1" x14ac:dyDescent="0.25">
      <c r="A411" s="59" t="s">
        <v>178</v>
      </c>
      <c r="B411" s="108" t="s">
        <v>551</v>
      </c>
      <c r="C411" s="94">
        <v>73.36</v>
      </c>
      <c r="D411" s="96">
        <v>45147</v>
      </c>
    </row>
    <row r="412" spans="1:4" ht="19.5" customHeight="1" x14ac:dyDescent="0.25">
      <c r="A412" s="59" t="s">
        <v>163</v>
      </c>
      <c r="B412" s="108" t="s">
        <v>623</v>
      </c>
      <c r="C412" s="94">
        <v>69</v>
      </c>
      <c r="D412" s="96">
        <v>45160</v>
      </c>
    </row>
    <row r="413" spans="1:4" ht="19.5" customHeight="1" x14ac:dyDescent="0.25">
      <c r="A413" s="59" t="s">
        <v>90</v>
      </c>
      <c r="B413" s="108" t="s">
        <v>91</v>
      </c>
      <c r="C413" s="94">
        <v>68.739999999999995</v>
      </c>
      <c r="D413" s="96">
        <v>45160</v>
      </c>
    </row>
    <row r="414" spans="1:4" ht="19.5" customHeight="1" x14ac:dyDescent="0.25">
      <c r="A414" s="59" t="s">
        <v>119</v>
      </c>
      <c r="B414" s="108" t="s">
        <v>551</v>
      </c>
      <c r="C414" s="94">
        <v>67.989999999999995</v>
      </c>
      <c r="D414" s="96">
        <v>45153</v>
      </c>
    </row>
    <row r="415" spans="1:4" ht="19.5" customHeight="1" x14ac:dyDescent="0.25">
      <c r="A415" s="59" t="s">
        <v>282</v>
      </c>
      <c r="B415" s="108" t="s">
        <v>276</v>
      </c>
      <c r="C415" s="94">
        <v>66.81</v>
      </c>
      <c r="D415" s="96">
        <v>45153</v>
      </c>
    </row>
    <row r="416" spans="1:4" ht="19.5" customHeight="1" x14ac:dyDescent="0.25">
      <c r="A416" s="59" t="s">
        <v>624</v>
      </c>
      <c r="B416" s="108" t="s">
        <v>130</v>
      </c>
      <c r="C416" s="94">
        <v>65</v>
      </c>
      <c r="D416" s="96">
        <v>45162</v>
      </c>
    </row>
    <row r="417" spans="1:4" ht="19.5" customHeight="1" x14ac:dyDescent="0.25">
      <c r="A417" s="59" t="s">
        <v>625</v>
      </c>
      <c r="B417" s="108" t="s">
        <v>83</v>
      </c>
      <c r="C417" s="94">
        <v>64.36</v>
      </c>
      <c r="D417" s="96">
        <v>45169</v>
      </c>
    </row>
    <row r="418" spans="1:4" ht="19.5" customHeight="1" x14ac:dyDescent="0.25">
      <c r="A418" s="59" t="s">
        <v>626</v>
      </c>
      <c r="B418" s="108" t="s">
        <v>627</v>
      </c>
      <c r="C418" s="94">
        <v>63.14</v>
      </c>
      <c r="D418" s="96">
        <v>45139</v>
      </c>
    </row>
    <row r="419" spans="1:4" ht="19.5" customHeight="1" x14ac:dyDescent="0.25">
      <c r="A419" s="59" t="s">
        <v>116</v>
      </c>
      <c r="B419" s="108" t="s">
        <v>628</v>
      </c>
      <c r="C419" s="94">
        <v>63</v>
      </c>
      <c r="D419" s="96">
        <v>45146</v>
      </c>
    </row>
    <row r="420" spans="1:4" ht="19.5" customHeight="1" x14ac:dyDescent="0.25">
      <c r="A420" s="59" t="s">
        <v>96</v>
      </c>
      <c r="B420" s="108" t="s">
        <v>103</v>
      </c>
      <c r="C420" s="94">
        <v>62.07</v>
      </c>
      <c r="D420" s="96">
        <v>45146</v>
      </c>
    </row>
    <row r="421" spans="1:4" ht="19.5" customHeight="1" x14ac:dyDescent="0.25">
      <c r="A421" s="59" t="s">
        <v>96</v>
      </c>
      <c r="B421" s="108" t="s">
        <v>103</v>
      </c>
      <c r="C421" s="94">
        <v>62.07</v>
      </c>
      <c r="D421" s="96">
        <v>45169</v>
      </c>
    </row>
    <row r="422" spans="1:4" ht="19.5" customHeight="1" x14ac:dyDescent="0.25">
      <c r="A422" s="59" t="s">
        <v>629</v>
      </c>
      <c r="B422" s="108" t="s">
        <v>95</v>
      </c>
      <c r="C422" s="94">
        <v>60</v>
      </c>
      <c r="D422" s="96">
        <v>45169</v>
      </c>
    </row>
    <row r="423" spans="1:4" ht="19.5" customHeight="1" x14ac:dyDescent="0.25">
      <c r="A423" s="59" t="s">
        <v>630</v>
      </c>
      <c r="B423" s="108" t="s">
        <v>631</v>
      </c>
      <c r="C423" s="94">
        <v>59.5</v>
      </c>
      <c r="D423" s="96">
        <v>45139</v>
      </c>
    </row>
    <row r="424" spans="1:4" ht="19.5" customHeight="1" x14ac:dyDescent="0.25">
      <c r="A424" s="59" t="s">
        <v>632</v>
      </c>
      <c r="B424" s="108" t="s">
        <v>633</v>
      </c>
      <c r="C424" s="94">
        <v>58.03</v>
      </c>
      <c r="D424" s="96">
        <v>45140</v>
      </c>
    </row>
    <row r="425" spans="1:4" ht="19.5" customHeight="1" x14ac:dyDescent="0.25">
      <c r="A425" s="59" t="s">
        <v>634</v>
      </c>
      <c r="B425" s="108" t="s">
        <v>635</v>
      </c>
      <c r="C425" s="94">
        <v>56</v>
      </c>
      <c r="D425" s="96">
        <v>45162</v>
      </c>
    </row>
    <row r="426" spans="1:4" ht="19.5" customHeight="1" x14ac:dyDescent="0.25">
      <c r="A426" s="59" t="s">
        <v>198</v>
      </c>
      <c r="B426" s="108" t="s">
        <v>98</v>
      </c>
      <c r="C426" s="94">
        <v>55.07</v>
      </c>
      <c r="D426" s="96">
        <v>45153</v>
      </c>
    </row>
    <row r="427" spans="1:4" ht="19.5" customHeight="1" x14ac:dyDescent="0.25">
      <c r="A427" s="59" t="s">
        <v>636</v>
      </c>
      <c r="B427" s="108" t="s">
        <v>637</v>
      </c>
      <c r="C427" s="94">
        <v>55</v>
      </c>
      <c r="D427" s="96">
        <v>45161</v>
      </c>
    </row>
    <row r="428" spans="1:4" ht="19.5" customHeight="1" x14ac:dyDescent="0.25">
      <c r="A428" s="59" t="s">
        <v>393</v>
      </c>
      <c r="B428" s="108" t="s">
        <v>394</v>
      </c>
      <c r="C428" s="94">
        <v>55</v>
      </c>
      <c r="D428" s="96">
        <v>45169</v>
      </c>
    </row>
    <row r="429" spans="1:4" ht="19.5" customHeight="1" x14ac:dyDescent="0.25">
      <c r="A429" s="59" t="s">
        <v>116</v>
      </c>
      <c r="B429" s="108" t="s">
        <v>638</v>
      </c>
      <c r="C429" s="94">
        <v>55</v>
      </c>
      <c r="D429" s="96">
        <v>45169</v>
      </c>
    </row>
    <row r="430" spans="1:4" ht="19.5" customHeight="1" x14ac:dyDescent="0.25">
      <c r="A430" s="59" t="s">
        <v>102</v>
      </c>
      <c r="B430" s="108" t="s">
        <v>639</v>
      </c>
      <c r="C430" s="94">
        <v>53.25</v>
      </c>
      <c r="D430" s="96">
        <v>45146</v>
      </c>
    </row>
    <row r="431" spans="1:4" ht="19.5" customHeight="1" x14ac:dyDescent="0.25">
      <c r="A431" s="59" t="s">
        <v>288</v>
      </c>
      <c r="B431" s="108" t="s">
        <v>83</v>
      </c>
      <c r="C431" s="94">
        <v>52</v>
      </c>
      <c r="D431" s="96">
        <v>45140</v>
      </c>
    </row>
    <row r="432" spans="1:4" ht="19.5" customHeight="1" x14ac:dyDescent="0.25">
      <c r="A432" s="59" t="s">
        <v>640</v>
      </c>
      <c r="B432" s="108" t="s">
        <v>641</v>
      </c>
      <c r="C432" s="94">
        <v>51.44</v>
      </c>
      <c r="D432" s="96">
        <v>45166</v>
      </c>
    </row>
    <row r="433" spans="1:4" ht="19.5" customHeight="1" x14ac:dyDescent="0.25">
      <c r="A433" s="59" t="s">
        <v>124</v>
      </c>
      <c r="B433" s="108" t="s">
        <v>642</v>
      </c>
      <c r="C433" s="94">
        <v>50.25</v>
      </c>
      <c r="D433" s="96">
        <v>45155</v>
      </c>
    </row>
    <row r="434" spans="1:4" ht="19.5" customHeight="1" x14ac:dyDescent="0.25">
      <c r="A434" s="59" t="s">
        <v>124</v>
      </c>
      <c r="B434" s="108" t="s">
        <v>642</v>
      </c>
      <c r="C434" s="94">
        <v>50.25</v>
      </c>
      <c r="D434" s="96">
        <v>45162</v>
      </c>
    </row>
    <row r="435" spans="1:4" ht="19.5" customHeight="1" x14ac:dyDescent="0.25">
      <c r="A435" s="59" t="s">
        <v>643</v>
      </c>
      <c r="B435" s="108" t="s">
        <v>644</v>
      </c>
      <c r="C435" s="94">
        <v>50</v>
      </c>
      <c r="D435" s="96">
        <v>45139</v>
      </c>
    </row>
    <row r="436" spans="1:4" ht="19.5" customHeight="1" x14ac:dyDescent="0.25">
      <c r="A436" s="59" t="s">
        <v>203</v>
      </c>
      <c r="B436" s="108" t="s">
        <v>121</v>
      </c>
      <c r="C436" s="94">
        <v>50</v>
      </c>
      <c r="D436" s="96">
        <v>45153</v>
      </c>
    </row>
    <row r="437" spans="1:4" ht="19.5" customHeight="1" x14ac:dyDescent="0.25">
      <c r="A437" s="59" t="s">
        <v>645</v>
      </c>
      <c r="B437" s="108" t="s">
        <v>646</v>
      </c>
      <c r="C437" s="94">
        <v>50</v>
      </c>
      <c r="D437" s="96">
        <v>45160</v>
      </c>
    </row>
    <row r="438" spans="1:4" ht="19.5" customHeight="1" x14ac:dyDescent="0.25">
      <c r="A438" s="59" t="s">
        <v>529</v>
      </c>
      <c r="B438" s="108" t="s">
        <v>647</v>
      </c>
      <c r="C438" s="94">
        <v>49.5</v>
      </c>
      <c r="D438" s="96">
        <v>45147</v>
      </c>
    </row>
    <row r="439" spans="1:4" ht="19.5" customHeight="1" x14ac:dyDescent="0.25">
      <c r="A439" s="59" t="s">
        <v>176</v>
      </c>
      <c r="B439" s="108" t="s">
        <v>648</v>
      </c>
      <c r="C439" s="94">
        <v>48.66</v>
      </c>
      <c r="D439" s="96">
        <v>45148</v>
      </c>
    </row>
    <row r="440" spans="1:4" ht="19.5" customHeight="1" x14ac:dyDescent="0.25">
      <c r="A440" s="59" t="s">
        <v>90</v>
      </c>
      <c r="B440" s="108" t="s">
        <v>91</v>
      </c>
      <c r="C440" s="94">
        <v>48.21</v>
      </c>
      <c r="D440" s="96">
        <v>45156</v>
      </c>
    </row>
    <row r="441" spans="1:4" ht="19.5" customHeight="1" x14ac:dyDescent="0.25">
      <c r="A441" s="59" t="s">
        <v>649</v>
      </c>
      <c r="B441" s="108" t="s">
        <v>276</v>
      </c>
      <c r="C441" s="94">
        <v>47.88</v>
      </c>
      <c r="D441" s="96">
        <v>45153</v>
      </c>
    </row>
    <row r="442" spans="1:4" ht="19.5" customHeight="1" x14ac:dyDescent="0.25">
      <c r="A442" s="59" t="s">
        <v>96</v>
      </c>
      <c r="B442" s="108" t="s">
        <v>650</v>
      </c>
      <c r="C442" s="94">
        <v>39.24</v>
      </c>
      <c r="D442" s="96">
        <v>45166</v>
      </c>
    </row>
    <row r="443" spans="1:4" ht="19.5" customHeight="1" x14ac:dyDescent="0.25">
      <c r="A443" s="59" t="s">
        <v>651</v>
      </c>
      <c r="B443" s="108" t="s">
        <v>212</v>
      </c>
      <c r="C443" s="94">
        <v>36.6</v>
      </c>
      <c r="D443" s="96">
        <v>45153</v>
      </c>
    </row>
    <row r="444" spans="1:4" ht="19.5" customHeight="1" x14ac:dyDescent="0.25">
      <c r="A444" s="59" t="s">
        <v>171</v>
      </c>
      <c r="B444" s="108" t="s">
        <v>172</v>
      </c>
      <c r="C444" s="94">
        <v>35.11</v>
      </c>
      <c r="D444" s="96">
        <v>45146</v>
      </c>
    </row>
    <row r="445" spans="1:4" ht="19.5" customHeight="1" x14ac:dyDescent="0.25">
      <c r="A445" s="59" t="s">
        <v>286</v>
      </c>
      <c r="B445" s="108" t="s">
        <v>551</v>
      </c>
      <c r="C445" s="94">
        <v>33.08</v>
      </c>
      <c r="D445" s="96">
        <v>45147</v>
      </c>
    </row>
    <row r="446" spans="1:4" ht="19.5" customHeight="1" x14ac:dyDescent="0.25">
      <c r="A446" s="59" t="s">
        <v>287</v>
      </c>
      <c r="B446" s="108" t="s">
        <v>83</v>
      </c>
      <c r="C446" s="94">
        <v>32.56</v>
      </c>
      <c r="D446" s="96">
        <v>45139</v>
      </c>
    </row>
    <row r="447" spans="1:4" ht="19.5" customHeight="1" x14ac:dyDescent="0.25">
      <c r="A447" s="59" t="s">
        <v>165</v>
      </c>
      <c r="B447" s="108" t="s">
        <v>551</v>
      </c>
      <c r="C447" s="94">
        <v>30.59</v>
      </c>
      <c r="D447" s="96">
        <v>45147</v>
      </c>
    </row>
    <row r="448" spans="1:4" ht="19.5" customHeight="1" x14ac:dyDescent="0.25">
      <c r="A448" s="59" t="s">
        <v>652</v>
      </c>
      <c r="B448" s="108" t="s">
        <v>83</v>
      </c>
      <c r="C448" s="94">
        <v>30</v>
      </c>
      <c r="D448" s="96">
        <v>45155</v>
      </c>
    </row>
    <row r="449" spans="1:4" ht="19.5" customHeight="1" x14ac:dyDescent="0.25">
      <c r="A449" s="59" t="s">
        <v>231</v>
      </c>
      <c r="B449" s="108" t="s">
        <v>562</v>
      </c>
      <c r="C449" s="94">
        <v>30</v>
      </c>
      <c r="D449" s="96">
        <v>45169</v>
      </c>
    </row>
    <row r="450" spans="1:4" ht="19.5" customHeight="1" x14ac:dyDescent="0.25">
      <c r="A450" s="59" t="s">
        <v>233</v>
      </c>
      <c r="B450" s="108" t="s">
        <v>234</v>
      </c>
      <c r="C450" s="94">
        <v>28</v>
      </c>
      <c r="D450" s="96">
        <v>45146</v>
      </c>
    </row>
    <row r="451" spans="1:4" ht="19.5" customHeight="1" x14ac:dyDescent="0.25">
      <c r="A451" s="59" t="s">
        <v>626</v>
      </c>
      <c r="B451" s="108" t="s">
        <v>653</v>
      </c>
      <c r="C451" s="94">
        <v>27.84</v>
      </c>
      <c r="D451" s="96">
        <v>45160</v>
      </c>
    </row>
    <row r="452" spans="1:4" ht="19.5" customHeight="1" x14ac:dyDescent="0.25">
      <c r="A452" s="59" t="s">
        <v>231</v>
      </c>
      <c r="B452" s="108" t="s">
        <v>654</v>
      </c>
      <c r="C452" s="94">
        <v>25.71</v>
      </c>
      <c r="D452" s="96">
        <v>45147</v>
      </c>
    </row>
    <row r="453" spans="1:4" ht="19.5" customHeight="1" x14ac:dyDescent="0.25">
      <c r="A453" s="59" t="s">
        <v>161</v>
      </c>
      <c r="B453" s="108" t="s">
        <v>642</v>
      </c>
      <c r="C453" s="94">
        <v>25.02</v>
      </c>
      <c r="D453" s="96">
        <v>45166</v>
      </c>
    </row>
    <row r="454" spans="1:4" ht="19.5" customHeight="1" x14ac:dyDescent="0.25">
      <c r="A454" s="59" t="s">
        <v>655</v>
      </c>
      <c r="B454" s="108" t="s">
        <v>656</v>
      </c>
      <c r="C454" s="94">
        <v>25</v>
      </c>
      <c r="D454" s="96">
        <v>45153</v>
      </c>
    </row>
    <row r="455" spans="1:4" ht="19.5" customHeight="1" x14ac:dyDescent="0.25">
      <c r="A455" s="59" t="s">
        <v>291</v>
      </c>
      <c r="B455" s="108" t="s">
        <v>551</v>
      </c>
      <c r="C455" s="94">
        <v>22.53</v>
      </c>
      <c r="D455" s="96">
        <v>45147</v>
      </c>
    </row>
    <row r="456" spans="1:4" ht="19.5" customHeight="1" x14ac:dyDescent="0.25">
      <c r="A456" s="59" t="s">
        <v>277</v>
      </c>
      <c r="B456" s="108" t="s">
        <v>657</v>
      </c>
      <c r="C456" s="94">
        <v>22.53</v>
      </c>
      <c r="D456" s="96">
        <v>45169</v>
      </c>
    </row>
    <row r="457" spans="1:4" ht="19.5" customHeight="1" x14ac:dyDescent="0.25">
      <c r="A457" s="59" t="s">
        <v>540</v>
      </c>
      <c r="B457" s="108" t="s">
        <v>218</v>
      </c>
      <c r="C457" s="94">
        <v>19.46</v>
      </c>
      <c r="D457" s="96">
        <v>45148</v>
      </c>
    </row>
    <row r="458" spans="1:4" ht="19.5" customHeight="1" x14ac:dyDescent="0.25">
      <c r="A458" s="59" t="s">
        <v>658</v>
      </c>
      <c r="B458" s="108" t="s">
        <v>659</v>
      </c>
      <c r="C458" s="94">
        <v>19.329999999999998</v>
      </c>
      <c r="D458" s="96">
        <v>45161</v>
      </c>
    </row>
    <row r="459" spans="1:4" ht="19.5" customHeight="1" x14ac:dyDescent="0.25">
      <c r="A459" s="59" t="s">
        <v>630</v>
      </c>
      <c r="B459" s="108" t="s">
        <v>212</v>
      </c>
      <c r="C459" s="94">
        <v>17</v>
      </c>
      <c r="D459" s="96">
        <v>45155</v>
      </c>
    </row>
    <row r="460" spans="1:4" ht="19.5" customHeight="1" x14ac:dyDescent="0.25">
      <c r="A460" s="59" t="s">
        <v>286</v>
      </c>
      <c r="B460" s="108" t="s">
        <v>208</v>
      </c>
      <c r="C460" s="94">
        <v>15.99</v>
      </c>
      <c r="D460" s="96">
        <v>45146</v>
      </c>
    </row>
    <row r="461" spans="1:4" ht="19.5" customHeight="1" x14ac:dyDescent="0.25">
      <c r="A461" s="59" t="s">
        <v>652</v>
      </c>
      <c r="B461" s="108" t="s">
        <v>83</v>
      </c>
      <c r="C461" s="94">
        <v>15</v>
      </c>
      <c r="D461" s="96">
        <v>45146</v>
      </c>
    </row>
    <row r="462" spans="1:4" ht="19.5" customHeight="1" x14ac:dyDescent="0.25">
      <c r="A462" s="59" t="s">
        <v>660</v>
      </c>
      <c r="B462" s="108" t="s">
        <v>661</v>
      </c>
      <c r="C462" s="94">
        <v>15</v>
      </c>
      <c r="D462" s="96">
        <v>45153</v>
      </c>
    </row>
    <row r="463" spans="1:4" ht="19.5" customHeight="1" x14ac:dyDescent="0.25">
      <c r="A463" s="59" t="s">
        <v>164</v>
      </c>
      <c r="B463" s="108" t="s">
        <v>551</v>
      </c>
      <c r="C463" s="94">
        <v>14.15</v>
      </c>
      <c r="D463" s="96">
        <v>45147</v>
      </c>
    </row>
    <row r="464" spans="1:4" ht="19.5" customHeight="1" x14ac:dyDescent="0.25">
      <c r="A464" s="59" t="s">
        <v>662</v>
      </c>
      <c r="B464" s="108" t="s">
        <v>663</v>
      </c>
      <c r="C464" s="94">
        <v>14.15</v>
      </c>
      <c r="D464" s="96">
        <v>45169</v>
      </c>
    </row>
    <row r="465" spans="1:4" ht="19.5" customHeight="1" x14ac:dyDescent="0.25">
      <c r="A465" s="59" t="s">
        <v>157</v>
      </c>
      <c r="B465" s="108" t="s">
        <v>83</v>
      </c>
      <c r="C465" s="94">
        <v>10.94</v>
      </c>
      <c r="D465" s="96">
        <v>45139</v>
      </c>
    </row>
    <row r="466" spans="1:4" ht="19.5" customHeight="1" x14ac:dyDescent="0.25">
      <c r="A466" s="59" t="s">
        <v>161</v>
      </c>
      <c r="B466" s="108" t="s">
        <v>218</v>
      </c>
      <c r="C466" s="94">
        <v>8.34</v>
      </c>
      <c r="D466" s="96">
        <v>45160</v>
      </c>
    </row>
    <row r="467" spans="1:4" ht="19.5" customHeight="1" x14ac:dyDescent="0.25">
      <c r="A467" s="59" t="s">
        <v>188</v>
      </c>
      <c r="B467" s="108" t="s">
        <v>125</v>
      </c>
      <c r="C467" s="94">
        <v>4.2300000000000004</v>
      </c>
      <c r="D467" s="96">
        <v>45160</v>
      </c>
    </row>
    <row r="468" spans="1:4" ht="19.5" customHeight="1" x14ac:dyDescent="0.25">
      <c r="A468" s="112"/>
      <c r="B468" s="108"/>
      <c r="C468" s="114"/>
      <c r="D468" s="113"/>
    </row>
    <row r="469" spans="1:4" ht="19.5" customHeight="1" thickBot="1" x14ac:dyDescent="0.3">
      <c r="A469" s="112"/>
      <c r="B469" s="108"/>
      <c r="C469" s="115">
        <f>SUM(C5:C468)</f>
        <v>6669236.4300000081</v>
      </c>
      <c r="D469" s="116"/>
    </row>
    <row r="470" spans="1:4" ht="19.5" customHeight="1" thickTop="1" thickBot="1" x14ac:dyDescent="0.3">
      <c r="A470" s="117"/>
      <c r="B470" s="118"/>
      <c r="C470" s="119"/>
      <c r="D470" s="120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2023-09-22T02:01:01Z</dcterms:modified>
</cp:coreProperties>
</file>