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H:\BOT\May 2024\"/>
    </mc:Choice>
  </mc:AlternateContent>
  <xr:revisionPtr revIDLastSave="0" documentId="13_ncr:1_{BC533395-013D-4CF1-A468-C8EDB3A8C663}" xr6:coauthVersionLast="36" xr6:coauthVersionMax="47" xr10:uidLastSave="{00000000-0000-0000-0000-000000000000}"/>
  <bookViews>
    <workbookView xWindow="28680" yWindow="-120" windowWidth="29040" windowHeight="15720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29" i="16" l="1"/>
  <c r="D14" i="16"/>
  <c r="F10" i="16"/>
  <c r="F25" i="16"/>
  <c r="F26" i="16"/>
  <c r="F27" i="16"/>
  <c r="F28" i="16"/>
  <c r="E29" i="16"/>
  <c r="M29" i="16"/>
  <c r="O29" i="16"/>
  <c r="P22" i="16"/>
  <c r="P23" i="16"/>
  <c r="P24" i="16"/>
  <c r="P25" i="16"/>
  <c r="N14" i="16"/>
  <c r="C486" i="13" l="1"/>
  <c r="M8" i="16"/>
  <c r="L8" i="16"/>
  <c r="D9" i="9"/>
  <c r="P26" i="16"/>
  <c r="K26" i="16"/>
  <c r="D11" i="9"/>
  <c r="C11" i="9" l="1"/>
  <c r="C9" i="9"/>
  <c r="M14" i="16" l="1"/>
  <c r="B29" i="16" l="1"/>
  <c r="D29" i="16"/>
  <c r="G29" i="16"/>
  <c r="H29" i="16"/>
  <c r="I29" i="16"/>
  <c r="J29" i="16"/>
  <c r="L29" i="16"/>
  <c r="N29" i="16"/>
  <c r="P28" i="16"/>
  <c r="K28" i="16"/>
  <c r="P27" i="16" l="1"/>
  <c r="K25" i="16"/>
  <c r="K27" i="16"/>
  <c r="F22" i="16"/>
  <c r="K22" i="16"/>
  <c r="I23" i="15"/>
  <c r="H23" i="15"/>
  <c r="G23" i="15"/>
  <c r="E23" i="15"/>
  <c r="K23" i="16" l="1"/>
  <c r="F23" i="16"/>
  <c r="C28" i="9" l="1"/>
  <c r="C16" i="9"/>
  <c r="D38" i="15" l="1"/>
  <c r="F38" i="15" l="1"/>
  <c r="E21" i="9" l="1"/>
  <c r="E14" i="16" l="1"/>
  <c r="C14" i="16"/>
  <c r="B14" i="16"/>
  <c r="F18" i="16" l="1"/>
  <c r="F19" i="16"/>
  <c r="F20" i="16"/>
  <c r="F21" i="16"/>
  <c r="F24" i="16"/>
  <c r="F17" i="16"/>
  <c r="F9" i="16"/>
  <c r="F11" i="16"/>
  <c r="F12" i="16"/>
  <c r="F13" i="16"/>
  <c r="F8" i="16"/>
  <c r="E30" i="16"/>
  <c r="C30" i="16"/>
  <c r="F29" i="16" l="1"/>
  <c r="F14" i="16"/>
  <c r="K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9" i="16" l="1"/>
  <c r="J30" i="16"/>
  <c r="P18" i="16" l="1"/>
  <c r="P19" i="16"/>
  <c r="P20" i="16"/>
  <c r="P21" i="16"/>
  <c r="P17" i="16"/>
  <c r="P15" i="16"/>
  <c r="O14" i="16"/>
  <c r="P29" i="16" l="1"/>
  <c r="O30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30" i="16"/>
  <c r="B30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30" i="16"/>
  <c r="G30" i="16"/>
  <c r="I30" i="16"/>
  <c r="C54" i="15"/>
  <c r="F30" i="16"/>
  <c r="H12" i="15"/>
  <c r="G12" i="15"/>
  <c r="E16" i="9"/>
  <c r="I43" i="15"/>
  <c r="H43" i="15"/>
  <c r="L30" i="16"/>
  <c r="D16" i="9"/>
  <c r="H30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30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E35" i="9" s="1"/>
  <c r="I54" i="15"/>
  <c r="E37" i="9" l="1"/>
  <c r="D37" i="9"/>
  <c r="M30" i="16" l="1"/>
  <c r="P14" i="16" l="1"/>
  <c r="P30" i="16" s="1"/>
</calcChain>
</file>

<file path=xl/sharedStrings.xml><?xml version="1.0" encoding="utf-8"?>
<sst xmlns="http://schemas.openxmlformats.org/spreadsheetml/2006/main" count="1102" uniqueCount="720">
  <si>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</si>
  <si>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</si>
  <si>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</si>
  <si>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</si>
  <si>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</si>
  <si>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</si>
  <si>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</si>
  <si>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</si>
  <si>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</si>
  <si>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</si>
  <si>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</si>
  <si>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</si>
  <si>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</si>
  <si>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</si>
  <si>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</si>
  <si>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</si>
  <si>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</si>
  <si>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</si>
  <si>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</si>
  <si>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</si>
  <si>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</si>
  <si>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</si>
  <si>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</si>
  <si>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</si>
  <si>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</si>
  <si>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</si>
  <si>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</si>
  <si>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</si>
  <si>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</si>
  <si>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</si>
  <si>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</si>
  <si>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</si>
  <si>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</si>
  <si>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</si>
  <si>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</si>
  <si>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</si>
  <si>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</si>
  <si>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</si>
  <si>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</si>
  <si>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</si>
  <si>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</si>
  <si>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</si>
  <si>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</si>
  <si>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</si>
  <si>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</si>
  <si>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</si>
  <si>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</si>
  <si>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</si>
  <si>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</si>
  <si>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</si>
  <si>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</si>
  <si>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</si>
  <si>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</si>
  <si>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</si>
  <si>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</si>
  <si>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</si>
  <si>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</si>
  <si>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</si>
  <si>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</si>
  <si>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</si>
  <si>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</si>
  <si>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</si>
  <si>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</si>
  <si>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</si>
  <si>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</si>
  <si>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</si>
  <si>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</si>
  <si>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</si>
  <si>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</si>
  <si>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</si>
  <si>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</si>
  <si>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</si>
  <si>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</si>
  <si>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</si>
  <si>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</si>
  <si>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</si>
  <si>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</si>
  <si>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</si>
  <si>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</si>
  <si>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</si>
  <si>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</si>
  <si>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</si>
  <si>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</si>
  <si>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</si>
  <si>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</si>
  <si>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</si>
  <si>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</si>
  <si>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</si>
  <si>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</si>
  <si>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</si>
  <si>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</si>
  <si>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</si>
  <si>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</si>
  <si>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</si>
  <si>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</si>
  <si>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</si>
  <si>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</si>
  <si>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</si>
  <si>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</si>
  <si>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</si>
  <si>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</si>
  <si>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</si>
  <si>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</si>
  <si>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</si>
  <si>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President's Office-Membership Dues</t>
  </si>
  <si>
    <t>Ricoh USA, Inc</t>
  </si>
  <si>
    <t>Follett Higher Education Group</t>
  </si>
  <si>
    <t>Community Health-Supplies</t>
  </si>
  <si>
    <t>YBP Library Services</t>
  </si>
  <si>
    <t>Bar None Country Store</t>
  </si>
  <si>
    <t>Biology-Supplies</t>
  </si>
  <si>
    <t>2022/2023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</si>
  <si>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</si>
  <si>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</si>
  <si>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</si>
  <si>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</si>
  <si>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</si>
  <si>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</si>
  <si>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</si>
  <si>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</si>
  <si>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</si>
  <si>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</si>
  <si>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</si>
  <si>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</si>
  <si>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</si>
  <si>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Thomson Reuters-West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</si>
  <si>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</si>
  <si>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</si>
  <si>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</si>
  <si>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</si>
  <si>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</si>
  <si>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</si>
  <si>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</si>
  <si>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</si>
  <si>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</si>
  <si>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</si>
  <si>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Chemistry-Supplies</t>
  </si>
  <si>
    <t>Art-Supplies</t>
  </si>
  <si>
    <t>Tuition--Non Credit VOC</t>
  </si>
  <si>
    <t>Tuition--Non/Credit Community Programs</t>
  </si>
  <si>
    <t>2023/2024</t>
  </si>
  <si>
    <t>Bain Paper Company</t>
  </si>
  <si>
    <t>Athletics-Supplies</t>
  </si>
  <si>
    <t>HEB Food Store</t>
  </si>
  <si>
    <t>Vet Tech-Supplies</t>
  </si>
  <si>
    <t>English-Instructional Mileage</t>
  </si>
  <si>
    <t>Alliance Electrical Group</t>
  </si>
  <si>
    <t>Award Specialties</t>
  </si>
  <si>
    <t>Cintas Corporation</t>
  </si>
  <si>
    <t>ConServe</t>
  </si>
  <si>
    <t>Summit Electric Supply Co</t>
  </si>
  <si>
    <t>OVH US LLC</t>
  </si>
  <si>
    <t>North Waco Tropical Fish</t>
  </si>
  <si>
    <t>History-Instructional Mileage</t>
  </si>
  <si>
    <t>Child Development-Telephone</t>
  </si>
  <si>
    <t>CDARS 13-week matures 1/11/24</t>
  </si>
  <si>
    <t>BSN Sports, LLC</t>
  </si>
  <si>
    <t>Lighthouse Streaming</t>
  </si>
  <si>
    <t>Athletics-Video Streaming</t>
  </si>
  <si>
    <t>ISS-Cloud Storage</t>
  </si>
  <si>
    <t>Citibank</t>
  </si>
  <si>
    <t>Steve Treese</t>
  </si>
  <si>
    <t>Continuing Education-Advertising</t>
  </si>
  <si>
    <t>Richard D. Driver</t>
  </si>
  <si>
    <t>CDARS 13-week matures 4/13/23</t>
  </si>
  <si>
    <t>CDARS 13-week matures 4/11/24</t>
  </si>
  <si>
    <t>CDARS 52-week matures 1/9/25</t>
  </si>
  <si>
    <t>HCS Inc</t>
  </si>
  <si>
    <t>Johnson Controls, Inc</t>
  </si>
  <si>
    <t>RBDR, PLLC-Architects</t>
  </si>
  <si>
    <t>Foundation-Donations</t>
  </si>
  <si>
    <t>ATMOS ENERGY</t>
  </si>
  <si>
    <t>Complete Supply Inc</t>
  </si>
  <si>
    <t>Bookstore-Department Charges</t>
  </si>
  <si>
    <t>Music-Supplies</t>
  </si>
  <si>
    <t>EMT-Supplies</t>
  </si>
  <si>
    <t>EBSCO Information Services</t>
  </si>
  <si>
    <t>Hungate Farm LLC</t>
  </si>
  <si>
    <t>Adult Education-Supplies</t>
  </si>
  <si>
    <t>Gale/Cengage Learning</t>
  </si>
  <si>
    <t>Baker &amp; Taylor Books</t>
  </si>
  <si>
    <t>Fire Academy-Supplies</t>
  </si>
  <si>
    <t>York's Pumping Service, LLC</t>
  </si>
  <si>
    <t>FACETS Healthcare Training LLC</t>
  </si>
  <si>
    <t>Library-Database Software</t>
  </si>
  <si>
    <t>Landscape Supply</t>
  </si>
  <si>
    <t>Embassy RMS</t>
  </si>
  <si>
    <t>Inceptia</t>
  </si>
  <si>
    <t>ATT Mobility</t>
  </si>
  <si>
    <t>Jeremy Land</t>
  </si>
  <si>
    <t>McJcd-Business Office</t>
  </si>
  <si>
    <t>Mirion Technologies (GDS) Inc</t>
  </si>
  <si>
    <t>Radiology-Film Badges</t>
  </si>
  <si>
    <t>Valvoline LLC</t>
  </si>
  <si>
    <t>Dreamfly Promotions Inc</t>
  </si>
  <si>
    <t>Foundation-Supplies</t>
  </si>
  <si>
    <t>Lingo Communications</t>
  </si>
  <si>
    <t>Athletics-Officials</t>
  </si>
  <si>
    <t>Douglas J. Williams</t>
  </si>
  <si>
    <t>Stephanie M. Maultsby</t>
  </si>
  <si>
    <t>Leann Caywood</t>
  </si>
  <si>
    <t>Star Supply Inc</t>
  </si>
  <si>
    <t>EAN Services LLC</t>
  </si>
  <si>
    <t>Master Lube</t>
  </si>
  <si>
    <t>Automatic Chef</t>
  </si>
  <si>
    <t>ESEC-Supplies</t>
  </si>
  <si>
    <t>China Spring Country Store</t>
  </si>
  <si>
    <t>Lorie S. Crowder</t>
  </si>
  <si>
    <t>Duplicate Diploma-Refund</t>
  </si>
  <si>
    <t>NTTA</t>
  </si>
  <si>
    <t>Athletics-Travel</t>
  </si>
  <si>
    <t>State Appropriations (Hazlewood)</t>
  </si>
  <si>
    <t>Revised Budget</t>
  </si>
  <si>
    <t>CDARS 26-week matures 8/8/24</t>
  </si>
  <si>
    <t>CD 26-week matures 8/7/23</t>
  </si>
  <si>
    <t>Procurement Card-Departmental Charges</t>
  </si>
  <si>
    <t>Cameron House-Renovation</t>
  </si>
  <si>
    <t>Texas AirSystems LLC</t>
  </si>
  <si>
    <t>Legal-Fees</t>
  </si>
  <si>
    <t>Amazon Capital Services</t>
  </si>
  <si>
    <t>American Bottling Company</t>
  </si>
  <si>
    <t>Ranch-Hay Bales</t>
  </si>
  <si>
    <t>Coca-Cola Southwest Beverages</t>
  </si>
  <si>
    <t>CR Texas LLC</t>
  </si>
  <si>
    <t>Financial Aid-Calling Fees</t>
  </si>
  <si>
    <t>Bound Tree Medical, LLC</t>
  </si>
  <si>
    <t>Men's Golf-Travel</t>
  </si>
  <si>
    <t>Health Professions-Immunization Tracking</t>
  </si>
  <si>
    <t>Vincent A. Clark</t>
  </si>
  <si>
    <t>Stephen Maloy</t>
  </si>
  <si>
    <t>Eric L. Smith</t>
  </si>
  <si>
    <t>Pocket Nurse</t>
  </si>
  <si>
    <t>MEOC-Telephone</t>
  </si>
  <si>
    <t>Security-Database Subscription</t>
  </si>
  <si>
    <t>Marcom-Supplies</t>
  </si>
  <si>
    <t>Texas Animal Medical Center</t>
  </si>
  <si>
    <t>David P. Davenport</t>
  </si>
  <si>
    <t>Alt Teach Cert-Instructional Mileage</t>
  </si>
  <si>
    <t>Colin P. Porter</t>
  </si>
  <si>
    <t>TxTag</t>
  </si>
  <si>
    <t>Mar</t>
  </si>
  <si>
    <t>Shell Energy Solutions</t>
  </si>
  <si>
    <t>Athletics-Student Housing</t>
  </si>
  <si>
    <t>Kologik LLC</t>
  </si>
  <si>
    <t>Ellucian Inc</t>
  </si>
  <si>
    <t>ISS-Off Site Consulting</t>
  </si>
  <si>
    <t>Mc3 Catering</t>
  </si>
  <si>
    <t>Central Duplicating-Copier Lease</t>
  </si>
  <si>
    <t>RDO Equipment</t>
  </si>
  <si>
    <t>Hole in the Roof Marketing</t>
  </si>
  <si>
    <t>Modern Media</t>
  </si>
  <si>
    <t>Workforce-Advertising</t>
  </si>
  <si>
    <t>April Andreas</t>
  </si>
  <si>
    <t>Prometric LLC</t>
  </si>
  <si>
    <t>American Medical Response</t>
  </si>
  <si>
    <t>Accounts Receivable-Management Fees</t>
  </si>
  <si>
    <t>Dealers Electrical Supply</t>
  </si>
  <si>
    <t>Athletics-Internet Services</t>
  </si>
  <si>
    <t>Virkim</t>
  </si>
  <si>
    <t>Ashli Y. Magana Herrera</t>
  </si>
  <si>
    <t>International Buddy Program</t>
  </si>
  <si>
    <t>Colors of Texas</t>
  </si>
  <si>
    <t>P&amp;E Mechanical Contractors LLC</t>
  </si>
  <si>
    <t>Athens Publishing</t>
  </si>
  <si>
    <t>Texas Commission on</t>
  </si>
  <si>
    <t>Fire Academy-Exam Fees</t>
  </si>
  <si>
    <t>Kevin M. Bell</t>
  </si>
  <si>
    <t>Food Services-Catering</t>
  </si>
  <si>
    <t>Athletics-Medical Standby</t>
  </si>
  <si>
    <t>Oliver Farrier Service LLC</t>
  </si>
  <si>
    <t>Felicia Gladden</t>
  </si>
  <si>
    <t>Government-Instructional Mileage</t>
  </si>
  <si>
    <t>Florida State University</t>
  </si>
  <si>
    <t>Kleen-Air</t>
  </si>
  <si>
    <t>Dell, Inc</t>
  </si>
  <si>
    <t>Northern Horizons Freelance</t>
  </si>
  <si>
    <t>Dean Workforce-Telephone</t>
  </si>
  <si>
    <t>VWR International, Inc</t>
  </si>
  <si>
    <t>Marighny E. Dutton</t>
  </si>
  <si>
    <t>Laura L. Hays</t>
  </si>
  <si>
    <t>Security-Supplies</t>
  </si>
  <si>
    <t>Sharron S. Miles</t>
  </si>
  <si>
    <t>Jereal A. Proctor</t>
  </si>
  <si>
    <t>Family Screen Graphics</t>
  </si>
  <si>
    <t>The Chronicle of Higher Ed</t>
  </si>
  <si>
    <t>Eric C. Jones</t>
  </si>
  <si>
    <t>Rodney Chesser</t>
  </si>
  <si>
    <t>Ridgewood Country Club</t>
  </si>
  <si>
    <t>Christopher D. Rose</t>
  </si>
  <si>
    <t>Music-Other Expenses</t>
  </si>
  <si>
    <t>Impact Promotional Services</t>
  </si>
  <si>
    <t>James E. Wright, II</t>
  </si>
  <si>
    <t>George's</t>
  </si>
  <si>
    <t>Caleb M. Overstreet</t>
  </si>
  <si>
    <t>Joel Klapprodt</t>
  </si>
  <si>
    <t>Tristen S. Collinsworth</t>
  </si>
  <si>
    <t>Lloyd Trailer Company</t>
  </si>
  <si>
    <t>Ranch-Other Expenses</t>
  </si>
  <si>
    <t>Alexandra Shiu</t>
  </si>
  <si>
    <t>Sharon S. Smith</t>
  </si>
  <si>
    <t>Texas Dept of Public Safety</t>
  </si>
  <si>
    <t>Human Resources-Name Searches</t>
  </si>
  <si>
    <t>Human Services-Aquarium Maintenance</t>
  </si>
  <si>
    <t>O'Reilly Automotive, Inc</t>
  </si>
  <si>
    <t>Athletics-Telephone</t>
  </si>
  <si>
    <t>Apr</t>
  </si>
  <si>
    <t>Mar '24/Apr '24</t>
  </si>
  <si>
    <t>Thru Apr 2023</t>
  </si>
  <si>
    <t>Thru Apr 2024</t>
  </si>
  <si>
    <t>Apr '23/Apr '24</t>
  </si>
  <si>
    <t>Apr '24/Budget</t>
  </si>
  <si>
    <t>CDARS 13-week matures 7/11/24</t>
  </si>
  <si>
    <t>The Bank of New York</t>
  </si>
  <si>
    <t>Bond Series 2017</t>
  </si>
  <si>
    <t>City of Waco</t>
  </si>
  <si>
    <t>Bond Series 2019</t>
  </si>
  <si>
    <t>ISS-Laptops (96)</t>
  </si>
  <si>
    <t>Bookstore-Financial Aid</t>
  </si>
  <si>
    <t>Conducive Consulting, Inc.</t>
  </si>
  <si>
    <t>ISS-Cybersecurity Subscription</t>
  </si>
  <si>
    <t>Continental Touring Solutions</t>
  </si>
  <si>
    <t>Athletics-Bus Charters</t>
  </si>
  <si>
    <t>ISS-Annual Desktop Replacements (200)</t>
  </si>
  <si>
    <t>Medco Sports Medicine</t>
  </si>
  <si>
    <t>Athletics-Training Supplies</t>
  </si>
  <si>
    <t>Vibra-Whirl Sports, Ltd</t>
  </si>
  <si>
    <t>Grounds-Walking Track Repairs</t>
  </si>
  <si>
    <t>Bahia Tours, Inc</t>
  </si>
  <si>
    <t>Biology-Travel Study</t>
  </si>
  <si>
    <t>City of McGregor</t>
  </si>
  <si>
    <t>Step CG, LLC</t>
  </si>
  <si>
    <t>ISS-Battery Backups for Network Closets</t>
  </si>
  <si>
    <t>Texas General Land Office</t>
  </si>
  <si>
    <t>AB Student Services</t>
  </si>
  <si>
    <t>Student Records-Supplies</t>
  </si>
  <si>
    <t>Campus-Renovations</t>
  </si>
  <si>
    <t>American Dream Flag &amp; Banner</t>
  </si>
  <si>
    <t>Nursing-ADN Totes</t>
  </si>
  <si>
    <t>Child Development-Active Pens</t>
  </si>
  <si>
    <t>Kubota Tractor Corporation</t>
  </si>
  <si>
    <t>Ranch-Tractor</t>
  </si>
  <si>
    <t>UT @ Austin</t>
  </si>
  <si>
    <t>Title V-Survey Administration</t>
  </si>
  <si>
    <t>Campus-Department Charges</t>
  </si>
  <si>
    <t>Action Rental</t>
  </si>
  <si>
    <t>Commencement-Chairs for Graduation</t>
  </si>
  <si>
    <t>Extraco Events Center</t>
  </si>
  <si>
    <t>Commencement-Spring Graduation</t>
  </si>
  <si>
    <t>ISS-Colleague Operational Support</t>
  </si>
  <si>
    <t>TASB, Inc</t>
  </si>
  <si>
    <t>President's Office-Online Subscription Fees</t>
  </si>
  <si>
    <t>Aztec Software LLC</t>
  </si>
  <si>
    <t>Nevco Sports LLC</t>
  </si>
  <si>
    <t>Baseball-Baseball Pitch Counter</t>
  </si>
  <si>
    <t>NEI Datacom</t>
  </si>
  <si>
    <t>ISS-Install Campus Cameras</t>
  </si>
  <si>
    <t>Security-Software Subscription</t>
  </si>
  <si>
    <t>Apple Computer, Inc</t>
  </si>
  <si>
    <t>EMT-IPad</t>
  </si>
  <si>
    <t>TK Elevator Corporation</t>
  </si>
  <si>
    <t>Discount School Supply</t>
  </si>
  <si>
    <t>Integ</t>
  </si>
  <si>
    <t>CASAS</t>
  </si>
  <si>
    <t>Adult Education-Online Tests</t>
  </si>
  <si>
    <t>4IMPRINT</t>
  </si>
  <si>
    <t>Food Pantry-Supplies</t>
  </si>
  <si>
    <t>Mandy S. Morrison</t>
  </si>
  <si>
    <t>Theatre-Student Travel</t>
  </si>
  <si>
    <t>IngMar Medical</t>
  </si>
  <si>
    <t>Respiratory Care-Breather System</t>
  </si>
  <si>
    <t>San Jose Jewelers</t>
  </si>
  <si>
    <t>President's Office-Service Awards</t>
  </si>
  <si>
    <t xml:space="preserve">Sheehy, Lovelace &amp; Mayfield, </t>
  </si>
  <si>
    <t>United States Postal Service</t>
  </si>
  <si>
    <t>Mail Services-Postage</t>
  </si>
  <si>
    <t>Walmart Pharmacy</t>
  </si>
  <si>
    <t>Vet Tech-Rabies Vaccines</t>
  </si>
  <si>
    <t>Elsevier B.V.</t>
  </si>
  <si>
    <t>Niche Academy LLC</t>
  </si>
  <si>
    <t>LEARN</t>
  </si>
  <si>
    <t>ISS-Unmetered Network Services</t>
  </si>
  <si>
    <t>H.I.S. Centre</t>
  </si>
  <si>
    <t>PhotoShelter Inc</t>
  </si>
  <si>
    <t>Sweetwater Sound Inc</t>
  </si>
  <si>
    <t>Pierce &amp; Co</t>
  </si>
  <si>
    <t>President's Office-service Awards</t>
  </si>
  <si>
    <t>Student Support Services-Supplies</t>
  </si>
  <si>
    <t>Perry Weather Consulting Inc</t>
  </si>
  <si>
    <t>Emergency Management-Weather Warning Software Subscription</t>
  </si>
  <si>
    <t>Sales Tax</t>
  </si>
  <si>
    <t>Sunbeam Foods, Inc</t>
  </si>
  <si>
    <t>NISOD</t>
  </si>
  <si>
    <t>NISOD-Reg</t>
  </si>
  <si>
    <t>Fisher &amp; Paykel Healthcare Inc</t>
  </si>
  <si>
    <t>Respiratory Care-Humidification Education Kit</t>
  </si>
  <si>
    <t>Hewlett Packard</t>
  </si>
  <si>
    <t>ISS-Department Printer Service</t>
  </si>
  <si>
    <t>Texas First Rentals LLC</t>
  </si>
  <si>
    <t>Ranch-Equipment Rental</t>
  </si>
  <si>
    <t>Certified Horsemanship Assoc</t>
  </si>
  <si>
    <t>4IMPRINT, Inc.</t>
  </si>
  <si>
    <t>Kerr Waste Services LLC</t>
  </si>
  <si>
    <t>Ranch-Dumpster Rental &amp; Emptying</t>
  </si>
  <si>
    <t>Alsco Inc</t>
  </si>
  <si>
    <t>Elsevier, Inc.</t>
  </si>
  <si>
    <t>Nursing-Exit Exams</t>
  </si>
  <si>
    <t>Ranch-Equipment Repairs</t>
  </si>
  <si>
    <t>Community Health-Nurses Aid Exams</t>
  </si>
  <si>
    <t>USI Southwest Inc. El Paso</t>
  </si>
  <si>
    <t>Insurance-International Renewal</t>
  </si>
  <si>
    <t>Waco Foundation</t>
  </si>
  <si>
    <t>Accounts Receivables-Refund Scholarship</t>
  </si>
  <si>
    <t>Standard Chair of Gardner</t>
  </si>
  <si>
    <t>Central Utilities-Copier Leases</t>
  </si>
  <si>
    <t>American Heart Association</t>
  </si>
  <si>
    <t>DH Pace Company Inc</t>
  </si>
  <si>
    <t>Emergency Power Services</t>
  </si>
  <si>
    <t>Bio Chem Lab, Inc</t>
  </si>
  <si>
    <t>Physical Plant-Environmental Analysis</t>
  </si>
  <si>
    <t>Do All Port-O-Potty</t>
  </si>
  <si>
    <t>Emergency Management-Weekend Rentals</t>
  </si>
  <si>
    <t>Ludwig Saw &amp; Tool</t>
  </si>
  <si>
    <t>Community Playthings</t>
  </si>
  <si>
    <t>Broadcast Music</t>
  </si>
  <si>
    <t>Music-Membership Dues</t>
  </si>
  <si>
    <t>CTAACC</t>
  </si>
  <si>
    <t>Ferrellgas, LP</t>
  </si>
  <si>
    <t>Baseball-Supplies</t>
  </si>
  <si>
    <t>Worth Hydrochem of Central TX</t>
  </si>
  <si>
    <t>ISS-Printer Services</t>
  </si>
  <si>
    <t>Agri-Wood Products, Inc</t>
  </si>
  <si>
    <t>Pace Systems, Inc.</t>
  </si>
  <si>
    <t>Security-Software Subscription Renewal</t>
  </si>
  <si>
    <t>Ashlee H. Keyes</t>
  </si>
  <si>
    <t>Dance-Post season</t>
  </si>
  <si>
    <t>NHA</t>
  </si>
  <si>
    <t>Community Health-Practice Tests</t>
  </si>
  <si>
    <t>OneTouchPoint</t>
  </si>
  <si>
    <t>Dean Arts &amp; Sciences-Stone Circle</t>
  </si>
  <si>
    <t>Heart of Texas Workforce Dev.</t>
  </si>
  <si>
    <t>Adult Education-Infrastructure Costs</t>
  </si>
  <si>
    <t>ZS Teague Moody Lodge #568</t>
  </si>
  <si>
    <t>Hispanic Leaders' Network Inc</t>
  </si>
  <si>
    <t>President's Office-Sponsorship</t>
  </si>
  <si>
    <t>Professional Development-Supplies</t>
  </si>
  <si>
    <t>WAVES</t>
  </si>
  <si>
    <t>Financial Services-Conf Fees</t>
  </si>
  <si>
    <t>Central Utilities-Clean Greasetraps</t>
  </si>
  <si>
    <t>ODESSA COLLEGE</t>
  </si>
  <si>
    <t>NJCAA Mens Director 2024</t>
  </si>
  <si>
    <t>Gary L. Myles</t>
  </si>
  <si>
    <t>ESEC Director Travel</t>
  </si>
  <si>
    <t>The CIMA Companies, Inc.</t>
  </si>
  <si>
    <t>RSVP-Insurance Renewal</t>
  </si>
  <si>
    <t>Broadway Across America</t>
  </si>
  <si>
    <t>UB-Student Travel</t>
  </si>
  <si>
    <t>LSI</t>
  </si>
  <si>
    <t>Accounts Receivable-Supplies</t>
  </si>
  <si>
    <t>Center for Teacher &amp; Learning-Telephone</t>
  </si>
  <si>
    <t>PLa-Meals</t>
  </si>
  <si>
    <t>Ranch-Heavy Equiupment Rental</t>
  </si>
  <si>
    <t>Lakeshore Learning Materials</t>
  </si>
  <si>
    <t>Jay K. Box</t>
  </si>
  <si>
    <t>PLA- Presenter</t>
  </si>
  <si>
    <t>Presidents Office-Membership Dues</t>
  </si>
  <si>
    <t>Howies Hockey Tape</t>
  </si>
  <si>
    <t>Athletic Trainer-Supplies</t>
  </si>
  <si>
    <t>Womens Basketball-Meal Cards</t>
  </si>
  <si>
    <t>Rebecca Algar</t>
  </si>
  <si>
    <t>Equitation Show Judge</t>
  </si>
  <si>
    <t>Honors College-Supplies</t>
  </si>
  <si>
    <t>MTS</t>
  </si>
  <si>
    <t>Med Lab-Training Subscription</t>
  </si>
  <si>
    <t>library-Books</t>
  </si>
  <si>
    <t>Celtex Pipes and Drum</t>
  </si>
  <si>
    <t>Commencement-Pipes and Drum</t>
  </si>
  <si>
    <t>SPBS, Inc</t>
  </si>
  <si>
    <t>Physical Therapy-Equipment Maintenance</t>
  </si>
  <si>
    <t>Ronald Hochstatter</t>
  </si>
  <si>
    <t>Professional Development-Faculty Travel</t>
  </si>
  <si>
    <t>Shawn E. Trochim</t>
  </si>
  <si>
    <t>NJCAA Region 5</t>
  </si>
  <si>
    <t>Environmental Concerns, Inc.</t>
  </si>
  <si>
    <t>RDA Woodlands</t>
  </si>
  <si>
    <t>Central Texas Lawn</t>
  </si>
  <si>
    <t>Grounds-Suppiles</t>
  </si>
  <si>
    <t>Legends Golf Club</t>
  </si>
  <si>
    <t>Bold Springs Tire&amp;Lube Center</t>
  </si>
  <si>
    <t>Equine Goddess</t>
  </si>
  <si>
    <t>D Sells Choreography</t>
  </si>
  <si>
    <t>Dance-Consultant</t>
  </si>
  <si>
    <t>Quicksand Golf Course</t>
  </si>
  <si>
    <t>Thomas C. Proctor</t>
  </si>
  <si>
    <t>Perkins-Travel</t>
  </si>
  <si>
    <t>Law Enforcement-Supplies</t>
  </si>
  <si>
    <t>William Serratta</t>
  </si>
  <si>
    <t>PLA-Speaker</t>
  </si>
  <si>
    <t>Ms. Susan L. Sistrunk</t>
  </si>
  <si>
    <t>Contract Instruction</t>
  </si>
  <si>
    <t>BMTX, Inc</t>
  </si>
  <si>
    <t>Brandon D. Hill</t>
  </si>
  <si>
    <t>Applicant- Travel</t>
  </si>
  <si>
    <t>Derrick Worrels</t>
  </si>
  <si>
    <t>LeadershipCouncil-Speaker</t>
  </si>
  <si>
    <t>In-Synch Systems, LLC</t>
  </si>
  <si>
    <t>Security-Software Maintenance Renewal</t>
  </si>
  <si>
    <t>Doreen Atkinson</t>
  </si>
  <si>
    <t>Ranch-Equiation clinician</t>
  </si>
  <si>
    <t>Internal Revenue Service</t>
  </si>
  <si>
    <t>UBIT FY2019</t>
  </si>
  <si>
    <t>Surgent McCoy Self-Study CPE</t>
  </si>
  <si>
    <t>Business Programs-Supplies</t>
  </si>
  <si>
    <t>Foster &amp; Freeman USA Inc</t>
  </si>
  <si>
    <t>Criminal Justice-Supplies</t>
  </si>
  <si>
    <t>Peter L. Stark</t>
  </si>
  <si>
    <t>Baseball-Travel</t>
  </si>
  <si>
    <t>W Promotions</t>
  </si>
  <si>
    <t>Real Estate-Supplies</t>
  </si>
  <si>
    <t>Burbank Sports Nets</t>
  </si>
  <si>
    <t>Flinn Scientific Inc</t>
  </si>
  <si>
    <t>Texas Language Connection, LLC</t>
  </si>
  <si>
    <t>Interpreting-Sign Language Services</t>
  </si>
  <si>
    <t>The CBORD Group, Inc</t>
  </si>
  <si>
    <t>Valerie L. Anderson</t>
  </si>
  <si>
    <t>Britt N. Craig</t>
  </si>
  <si>
    <t>Voice Inc</t>
  </si>
  <si>
    <t>Damon Kennedy</t>
  </si>
  <si>
    <t>La Vega Pirates</t>
  </si>
  <si>
    <t>Blue Sponsorship</t>
  </si>
  <si>
    <t>Christopher S. Allen</t>
  </si>
  <si>
    <t>Commencement-Speaker</t>
  </si>
  <si>
    <t>Security-Radio System Billing</t>
  </si>
  <si>
    <t>Gross-Yowell &amp; Company</t>
  </si>
  <si>
    <t>McNamara Custom Services, Inc.</t>
  </si>
  <si>
    <t>Central Utilities-Plumbing Repairs</t>
  </si>
  <si>
    <t>Rotary Club of Waco</t>
  </si>
  <si>
    <t>Foundation-Membership Dues</t>
  </si>
  <si>
    <t>North Hills Promotions</t>
  </si>
  <si>
    <t>Business Studies-NYC Study Tour Tshirts</t>
  </si>
  <si>
    <t>A-1 Banner &amp; Sign Co. Inc</t>
  </si>
  <si>
    <t>E. Greg Bashara</t>
  </si>
  <si>
    <t>Shardae Kelly</t>
  </si>
  <si>
    <t>IR-Travel</t>
  </si>
  <si>
    <t>Demco Inc</t>
  </si>
  <si>
    <t>Library-Supplies</t>
  </si>
  <si>
    <t>Ferguson Enterprises, Inc</t>
  </si>
  <si>
    <t>Aimee N. Edwards</t>
  </si>
  <si>
    <t>Ranch-Other Expense</t>
  </si>
  <si>
    <t>International Student Travel Insurance</t>
  </si>
  <si>
    <t>K &amp; K Insurance Group Inc</t>
  </si>
  <si>
    <t>Insurance-Domestic Renewal</t>
  </si>
  <si>
    <t>Music-Photography for Opera Performances</t>
  </si>
  <si>
    <t>Men's Golf-Student Meals</t>
  </si>
  <si>
    <t>Candidate Lunch-English Dept</t>
  </si>
  <si>
    <t>CopenHill A/S</t>
  </si>
  <si>
    <t>Engineering Travel</t>
  </si>
  <si>
    <t>Joey DeLeon</t>
  </si>
  <si>
    <t>Vet Tech-Farrier Services</t>
  </si>
  <si>
    <t>Susan H. Kennedy</t>
  </si>
  <si>
    <t>Lochridge-Priest, Inc.</t>
  </si>
  <si>
    <t>Ranch-AC Maintenance</t>
  </si>
  <si>
    <t>The Tire House</t>
  </si>
  <si>
    <t>Ned L. Davenport, III</t>
  </si>
  <si>
    <t>Dwayne Philips</t>
  </si>
  <si>
    <t>Jon Wolfe</t>
  </si>
  <si>
    <t>Markanthony Edwards</t>
  </si>
  <si>
    <t>Athletics-Officlals</t>
  </si>
  <si>
    <t>Shawn Elliott</t>
  </si>
  <si>
    <t>Kevin G. Massie</t>
  </si>
  <si>
    <t>Richard Newman Leslie</t>
  </si>
  <si>
    <t>PD Travel</t>
  </si>
  <si>
    <t>Admissions-Supplies</t>
  </si>
  <si>
    <t>Billy J. Hammond, Jr.</t>
  </si>
  <si>
    <t>Athletics-Post Season</t>
  </si>
  <si>
    <t>Midway ISDEducationFoundation</t>
  </si>
  <si>
    <t>Mark R. Smith</t>
  </si>
  <si>
    <t>Art-Artist/Lecture</t>
  </si>
  <si>
    <t>Do not mail.</t>
  </si>
  <si>
    <t>Raw-Bee's LLC</t>
  </si>
  <si>
    <t>CE-Contract instruction</t>
  </si>
  <si>
    <t>Heather George</t>
  </si>
  <si>
    <t>International Exchange-Student Travel</t>
  </si>
  <si>
    <t>ReadyRefresh by Nestle</t>
  </si>
  <si>
    <t>Massage Therapy-Supplies</t>
  </si>
  <si>
    <t>Jeremy S. Leatham</t>
  </si>
  <si>
    <t>Mclennan County Medical Soc.</t>
  </si>
  <si>
    <t>Science Building-Aquarium Maintenance</t>
  </si>
  <si>
    <t>Library-Travel</t>
  </si>
  <si>
    <t>Kacy F. Yevcak</t>
  </si>
  <si>
    <t>Student Records-Travel</t>
  </si>
  <si>
    <t>Kevin G. Lightfoot</t>
  </si>
  <si>
    <t>Library Services-Travel</t>
  </si>
  <si>
    <t>AMA Graphics</t>
  </si>
  <si>
    <t>Economics-Instructional Travel</t>
  </si>
  <si>
    <t>Laura Crapps</t>
  </si>
  <si>
    <t>TRIO SSS-Travel</t>
  </si>
  <si>
    <t>Athletes-Medical Standby</t>
  </si>
  <si>
    <t>First Response</t>
  </si>
  <si>
    <t>Child Development Center-CPR Training</t>
  </si>
  <si>
    <t>Respiratory Care Tech-Instructional Mileage</t>
  </si>
  <si>
    <t>Blick Art Materials LLC</t>
  </si>
  <si>
    <t>Sandy J. Butler</t>
  </si>
  <si>
    <t>CE-Travel</t>
  </si>
  <si>
    <t>Brittany L. Smith</t>
  </si>
  <si>
    <t>Matthew K. Porter</t>
  </si>
  <si>
    <t>Waco Crime Stoppers</t>
  </si>
  <si>
    <t>Fred W. Hills</t>
  </si>
  <si>
    <t>VPI-Travel</t>
  </si>
  <si>
    <t>Midwest Veterinary Supply</t>
  </si>
  <si>
    <t>Jacob V. Samarron</t>
  </si>
  <si>
    <t>Business-Instructional Travel</t>
  </si>
  <si>
    <t>William S. Shiu</t>
  </si>
  <si>
    <t>OIRE-Travel</t>
  </si>
  <si>
    <t>Donald R. Keltner</t>
  </si>
  <si>
    <t>John W. Williams</t>
  </si>
  <si>
    <t>Alt Teach Cert-Instructional Travel</t>
  </si>
  <si>
    <t>Governmnt-Instructional Mileage</t>
  </si>
  <si>
    <t>Mireya Zapata</t>
  </si>
  <si>
    <t>Student Account Receivables-Supplies for Highland Games</t>
  </si>
  <si>
    <t>Shaylor Smith</t>
  </si>
  <si>
    <t>Lesley Plemons</t>
  </si>
  <si>
    <t>HITT-Travel</t>
  </si>
  <si>
    <t>Allison L. Halbert</t>
  </si>
  <si>
    <t>Jeremy E. McCormick</t>
  </si>
  <si>
    <t>CIS-Travel</t>
  </si>
  <si>
    <t>SBDC-Travel</t>
  </si>
  <si>
    <t>Grainger</t>
  </si>
  <si>
    <t>Blinn Golf</t>
  </si>
  <si>
    <t>Ranch-Clinic Supplies</t>
  </si>
  <si>
    <t>History-Instructional Travel</t>
  </si>
  <si>
    <t>Sherwin-Williams</t>
  </si>
  <si>
    <t>Student Nurses Club-Supplies</t>
  </si>
  <si>
    <t>Bookstore-Books</t>
  </si>
  <si>
    <t>Athletics-Dedicated Medical Standby</t>
  </si>
  <si>
    <t>Krissica L. Harper</t>
  </si>
  <si>
    <t>TRIO SSS-Workshop</t>
  </si>
  <si>
    <t>Student Resources-Telephone</t>
  </si>
  <si>
    <t>Kent Adhesive Products Co</t>
  </si>
  <si>
    <t>Jason's Deli</t>
  </si>
  <si>
    <t>Samantha R. Henry</t>
  </si>
  <si>
    <t>MLT Program-Instructional Mileage</t>
  </si>
  <si>
    <t>Economics-Instructional Mileage</t>
  </si>
  <si>
    <t>Annette Bigham</t>
  </si>
  <si>
    <t>Phi Theta Kappa-Highland Games Supplies</t>
  </si>
  <si>
    <t>Marianna Industries, Inc.</t>
  </si>
  <si>
    <t>Marisella B. Suarez</t>
  </si>
  <si>
    <t>Cyber Club-Student org</t>
  </si>
  <si>
    <t>James N. Shinder, PHDMPH</t>
  </si>
  <si>
    <t>Human Resources-Background Check</t>
  </si>
  <si>
    <t>Kayla Butler</t>
  </si>
  <si>
    <t>Music-Performance</t>
  </si>
  <si>
    <t>Zackary Noe</t>
  </si>
  <si>
    <t>American Massage Therapy Assoc</t>
  </si>
  <si>
    <t>Massage Therapy-Membership Renewal</t>
  </si>
  <si>
    <t>Jodi L. Tindell</t>
  </si>
  <si>
    <t>Food Services-Other Expenses</t>
  </si>
  <si>
    <t>CNA Surety</t>
  </si>
  <si>
    <t>Insurance-Police Bonds</t>
  </si>
  <si>
    <t>Dylan T. Mahanay</t>
  </si>
  <si>
    <t>Esquire of Texas</t>
  </si>
  <si>
    <t>TXU Energy</t>
  </si>
  <si>
    <t>Rosalia F. Tull</t>
  </si>
  <si>
    <t>Cosmetology-Instructional Supplies</t>
  </si>
  <si>
    <t>Steven W. Wenzel</t>
  </si>
  <si>
    <t>FedEx</t>
  </si>
  <si>
    <t>Athletics-Postage</t>
  </si>
  <si>
    <t>Brianna Garrett</t>
  </si>
  <si>
    <t>Rho Kappa Pi-Student Org</t>
  </si>
  <si>
    <t>H.B. Blake Company, Inc.</t>
  </si>
  <si>
    <t>David H. Rice</t>
  </si>
  <si>
    <t>Maxwell Pest Control</t>
  </si>
  <si>
    <t>Athletics-Pest Control for Student Housing</t>
  </si>
  <si>
    <t>Police-Supplies</t>
  </si>
  <si>
    <t>Kelli B. Nehring</t>
  </si>
  <si>
    <t>Prof Dev- Great College Mileage</t>
  </si>
  <si>
    <t>Mikken A. Canham</t>
  </si>
  <si>
    <t>Professional Dev - Great College</t>
  </si>
  <si>
    <t>Ronnie G. Brooks</t>
  </si>
  <si>
    <t>Custodial Dept-Supplies to ESEC</t>
  </si>
  <si>
    <t>Hugo Sierra</t>
  </si>
  <si>
    <t>Sims Plastics of Waco</t>
  </si>
  <si>
    <t>Parchment LLC</t>
  </si>
  <si>
    <t>Pansy R. Cornett</t>
  </si>
  <si>
    <t>TRIO EOC-Travel</t>
  </si>
  <si>
    <t>Cozzini Bros., Inc.</t>
  </si>
  <si>
    <t>IDEXX Distribution, Inc</t>
  </si>
  <si>
    <t>Vet Tech-Software Subscriptions</t>
  </si>
  <si>
    <t>Jamie L. Volaski</t>
  </si>
  <si>
    <t>Caritas of Waco</t>
  </si>
  <si>
    <t>Basic Needs-Diapers for Paulanne's Pantry</t>
  </si>
  <si>
    <t>International Student-Travel</t>
  </si>
  <si>
    <t>Jasmine C. Kirk</t>
  </si>
  <si>
    <t>AEL-Travel</t>
  </si>
  <si>
    <t>HURI-Travel</t>
  </si>
  <si>
    <t>PTK-Student Org Refreshment Reimb</t>
  </si>
  <si>
    <t>Latasha T. Davis</t>
  </si>
  <si>
    <t>CREW-Travel</t>
  </si>
  <si>
    <t>Elizabeth R. Mitchell</t>
  </si>
  <si>
    <t>Cosmetoogy-Instructional Supplies</t>
  </si>
  <si>
    <t>Bobbi L. Rhoden</t>
  </si>
  <si>
    <t>TRIO EOC</t>
  </si>
  <si>
    <t>Zoom Video Communications, Inc</t>
  </si>
  <si>
    <t>ISS-Audio Conferencing</t>
  </si>
  <si>
    <t>Library Services-Instructional Mileage</t>
  </si>
  <si>
    <t>CE-Petty Cash</t>
  </si>
  <si>
    <t>Destiny L. Sellers</t>
  </si>
  <si>
    <t>AEL-Telephone</t>
  </si>
  <si>
    <t>TIF 1 Payment</t>
  </si>
  <si>
    <t>TIF 4 Payment</t>
  </si>
  <si>
    <t>TIRZ Payment</t>
  </si>
  <si>
    <t>TIF 3 Payment</t>
  </si>
  <si>
    <t>ISS-Laptops (104)</t>
  </si>
  <si>
    <t>Athletics-Flagpoles (2) Installation and Flags for Ballfield</t>
  </si>
  <si>
    <t>TIF 4A Payment</t>
  </si>
  <si>
    <t>College Life Coaching Institute</t>
  </si>
  <si>
    <t>Student Give-away Items</t>
  </si>
  <si>
    <t>Expenditures for April 2024</t>
  </si>
  <si>
    <t>\</t>
  </si>
  <si>
    <t>Seven months or 66.67% into the fiscal year</t>
  </si>
  <si>
    <t>Bonds Tax Series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</si>
</sst>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3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5"/>
      <c r="B1" s="195"/>
      <c r="C1" s="195"/>
      <c r="D1" s="195"/>
      <c r="E1" s="195"/>
    </row>
    <row r="2" spans="1:7" ht="15" customHeight="1" x14ac:dyDescent="0.25">
      <c r="A2" s="195" t="s">
        <v>0</v>
      </c>
      <c r="B2" s="195"/>
      <c r="C2" s="195"/>
      <c r="D2" s="195"/>
      <c r="E2" s="195"/>
    </row>
    <row r="3" spans="1:7" ht="15" customHeight="1" x14ac:dyDescent="0.25">
      <c r="A3" s="196">
        <v>45412</v>
      </c>
      <c r="B3" s="196"/>
      <c r="C3" s="196"/>
      <c r="D3" s="196"/>
      <c r="E3" s="196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305</v>
      </c>
      <c r="C5" s="2" t="s">
        <v>240</v>
      </c>
      <c r="D5" s="3" t="s">
        <v>305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306</v>
      </c>
    </row>
    <row r="7" spans="1:7" ht="15" customHeight="1" x14ac:dyDescent="0.2">
      <c r="A7" s="30" t="s">
        <v>2</v>
      </c>
      <c r="B7" s="16"/>
      <c r="C7" s="16"/>
      <c r="D7" s="1"/>
      <c r="E7" s="160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55">
        <v>29846103</v>
      </c>
      <c r="C9" s="178">
        <f>36594651-10000</f>
        <v>36584651</v>
      </c>
      <c r="D9" s="155">
        <f>31280235-10000+1</f>
        <v>31270236</v>
      </c>
      <c r="E9" s="161">
        <f>D9-C9</f>
        <v>-5314415</v>
      </c>
      <c r="F9" s="17"/>
      <c r="G9" s="158"/>
    </row>
    <row r="10" spans="1:7" ht="15" customHeight="1" x14ac:dyDescent="0.2">
      <c r="A10" s="31" t="s">
        <v>72</v>
      </c>
      <c r="B10" s="149">
        <v>7119084</v>
      </c>
      <c r="C10" s="179">
        <v>3414005</v>
      </c>
      <c r="D10" s="149">
        <v>8566218</v>
      </c>
      <c r="E10" s="92">
        <f t="shared" ref="E10:E14" si="0">D10-C10</f>
        <v>5152213</v>
      </c>
      <c r="F10" s="184"/>
      <c r="G10" s="158"/>
    </row>
    <row r="11" spans="1:7" ht="15" customHeight="1" x14ac:dyDescent="0.2">
      <c r="A11" s="31" t="s">
        <v>3</v>
      </c>
      <c r="B11" s="38">
        <v>27321</v>
      </c>
      <c r="C11" s="74">
        <f>-2688+10000</f>
        <v>7312</v>
      </c>
      <c r="D11" s="38">
        <f>+-3067+10000</f>
        <v>6933</v>
      </c>
      <c r="E11" s="92">
        <f t="shared" si="0"/>
        <v>-379</v>
      </c>
      <c r="F11" s="19"/>
    </row>
    <row r="12" spans="1:7" ht="15" customHeight="1" x14ac:dyDescent="0.2">
      <c r="A12" s="31" t="s">
        <v>4</v>
      </c>
      <c r="B12" s="38">
        <v>236678</v>
      </c>
      <c r="C12" s="74">
        <v>28120</v>
      </c>
      <c r="D12" s="38">
        <v>50820</v>
      </c>
      <c r="E12" s="92">
        <f t="shared" si="0"/>
        <v>22700</v>
      </c>
      <c r="F12" s="19"/>
      <c r="G12" s="176"/>
    </row>
    <row r="13" spans="1:7" ht="15" customHeight="1" x14ac:dyDescent="0.2">
      <c r="A13" s="81" t="s">
        <v>51</v>
      </c>
      <c r="B13" s="38">
        <v>4565609</v>
      </c>
      <c r="C13" s="74">
        <v>6956830</v>
      </c>
      <c r="D13" s="38">
        <v>6956830</v>
      </c>
      <c r="E13" s="92">
        <f t="shared" si="0"/>
        <v>0</v>
      </c>
      <c r="F13" s="95"/>
      <c r="G13" s="43"/>
    </row>
    <row r="14" spans="1:7" ht="15" customHeight="1" x14ac:dyDescent="0.2">
      <c r="A14" s="81" t="s">
        <v>53</v>
      </c>
      <c r="B14" s="91">
        <v>9239820</v>
      </c>
      <c r="C14" s="180">
        <v>5608379</v>
      </c>
      <c r="D14" s="91">
        <v>5608379</v>
      </c>
      <c r="E14" s="150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51">
        <f>SUM(B9:B14)</f>
        <v>51034615</v>
      </c>
      <c r="C16" s="151">
        <f>SUM(C9:C14)</f>
        <v>52599297</v>
      </c>
      <c r="D16" s="152">
        <f>SUM(D9:D14)</f>
        <v>52459416</v>
      </c>
      <c r="E16" s="162">
        <f>SUM(E9:E13)</f>
        <v>-139881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63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66" t="s">
        <v>74</v>
      </c>
      <c r="B20" s="38">
        <v>2049615</v>
      </c>
      <c r="C20" s="74">
        <v>2686473</v>
      </c>
      <c r="D20" s="38">
        <v>3294190</v>
      </c>
      <c r="E20" s="92">
        <f>D20-C20</f>
        <v>607717</v>
      </c>
      <c r="F20" s="188"/>
    </row>
    <row r="21" spans="1:8" ht="15" customHeight="1" x14ac:dyDescent="0.2">
      <c r="A21" s="81" t="s">
        <v>54</v>
      </c>
      <c r="B21" s="89">
        <v>7293846</v>
      </c>
      <c r="C21" s="181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50443572</v>
      </c>
      <c r="C22" s="181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">
      <c r="A23" s="166" t="s">
        <v>75</v>
      </c>
      <c r="B23" s="89">
        <v>1122995</v>
      </c>
      <c r="C23" s="181">
        <v>1211786</v>
      </c>
      <c r="D23" s="89">
        <v>1211786</v>
      </c>
      <c r="E23" s="92">
        <f t="shared" si="1"/>
        <v>0</v>
      </c>
      <c r="F23" s="43"/>
    </row>
    <row r="24" spans="1:8" ht="15" customHeight="1" x14ac:dyDescent="0.2">
      <c r="A24" s="81" t="s">
        <v>7</v>
      </c>
      <c r="B24" s="89">
        <v>2118591</v>
      </c>
      <c r="C24" s="181">
        <v>1000</v>
      </c>
      <c r="D24" s="89">
        <v>2320047</v>
      </c>
      <c r="E24" s="92">
        <f t="shared" si="1"/>
        <v>2319047</v>
      </c>
      <c r="F24" s="43"/>
    </row>
    <row r="25" spans="1:8" ht="15" customHeight="1" x14ac:dyDescent="0.2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6855609</v>
      </c>
      <c r="C26" s="180">
        <v>14086608</v>
      </c>
      <c r="D26" s="91">
        <v>14086608</v>
      </c>
      <c r="E26" s="150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78513279</v>
      </c>
      <c r="C28" s="74">
        <f>SUM(C20:C26)</f>
        <v>76493185</v>
      </c>
      <c r="D28" s="90">
        <f>SUM(D20:D26)</f>
        <v>79419949</v>
      </c>
      <c r="E28" s="92">
        <f>SUM(E20:E26)</f>
        <v>2926764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66" t="s">
        <v>9</v>
      </c>
      <c r="B30" s="74">
        <v>15137143</v>
      </c>
      <c r="C30" s="74">
        <v>16748551</v>
      </c>
      <c r="D30" s="38">
        <v>16748551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5">
        <v>-11357288</v>
      </c>
      <c r="C31" s="181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5">
        <v>-48059361</v>
      </c>
      <c r="C32" s="181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53">
        <v>16800842</v>
      </c>
      <c r="C33" s="177">
        <v>19386280</v>
      </c>
      <c r="D33" s="154">
        <f>'Inc. &amp; Exp.'!F54</f>
        <v>16319633</v>
      </c>
      <c r="E33" s="150">
        <f t="shared" si="2"/>
        <v>-3066647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-27478664</v>
      </c>
      <c r="C35" s="74">
        <f>SUM(C30:C33)</f>
        <v>-23893886</v>
      </c>
      <c r="D35" s="90">
        <f>SUM(D30:D33)</f>
        <v>-26960533</v>
      </c>
      <c r="E35" s="92">
        <f>SUM(E30:E33)</f>
        <v>-3066647</v>
      </c>
      <c r="F35" s="19"/>
    </row>
    <row r="36" spans="1:6" ht="15" customHeight="1" x14ac:dyDescent="0.2">
      <c r="A36" s="31"/>
      <c r="B36" s="73"/>
      <c r="C36" s="73"/>
      <c r="D36" s="37"/>
      <c r="E36" s="164"/>
      <c r="F36" s="19"/>
    </row>
    <row r="37" spans="1:6" ht="15" customHeight="1" thickBot="1" x14ac:dyDescent="0.25">
      <c r="A37" s="33" t="s">
        <v>40</v>
      </c>
      <c r="B37" s="156">
        <f>B35+B28</f>
        <v>51034615</v>
      </c>
      <c r="C37" s="156">
        <f>C35+C28</f>
        <v>52599299</v>
      </c>
      <c r="D37" s="157">
        <f>D35+D28</f>
        <v>52459416</v>
      </c>
      <c r="E37" s="165">
        <f>E35+E28</f>
        <v>-139883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A20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7"/>
      <c r="B1" s="197"/>
      <c r="C1" s="197"/>
      <c r="D1" s="197"/>
      <c r="E1" s="197"/>
      <c r="F1" s="197"/>
      <c r="G1" s="197"/>
      <c r="H1" s="197"/>
      <c r="I1" s="197"/>
    </row>
    <row r="2" spans="1:12" x14ac:dyDescent="0.2">
      <c r="A2" s="197" t="s">
        <v>12</v>
      </c>
      <c r="B2" s="197"/>
      <c r="C2" s="197"/>
      <c r="D2" s="197"/>
      <c r="E2" s="197"/>
      <c r="F2" s="197"/>
      <c r="G2" s="197"/>
      <c r="H2" s="197"/>
      <c r="I2" s="197"/>
    </row>
    <row r="3" spans="1:12" x14ac:dyDescent="0.2">
      <c r="A3" s="198">
        <v>45412</v>
      </c>
      <c r="B3" s="198"/>
      <c r="C3" s="198"/>
      <c r="D3" s="198"/>
      <c r="E3" s="198"/>
      <c r="F3" s="198"/>
      <c r="G3" s="198"/>
      <c r="H3" s="198"/>
      <c r="I3" s="198"/>
    </row>
    <row r="4" spans="1:12" x14ac:dyDescent="0.2">
      <c r="A4" s="197" t="s">
        <v>718</v>
      </c>
      <c r="B4" s="197"/>
      <c r="C4" s="197"/>
      <c r="D4" s="197"/>
      <c r="E4" s="197"/>
      <c r="F4" s="197"/>
      <c r="G4" s="197"/>
      <c r="H4" s="197"/>
      <c r="I4" s="197"/>
    </row>
    <row r="5" spans="1:12" x14ac:dyDescent="0.2">
      <c r="A5" s="64" t="s">
        <v>717</v>
      </c>
      <c r="C5" s="34"/>
    </row>
    <row r="6" spans="1:12" x14ac:dyDescent="0.2">
      <c r="A6" s="16"/>
      <c r="B6" s="182" t="s">
        <v>111</v>
      </c>
      <c r="C6" s="182" t="s">
        <v>140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212</v>
      </c>
      <c r="C7" s="50" t="s">
        <v>212</v>
      </c>
      <c r="D7" s="75" t="s">
        <v>307</v>
      </c>
      <c r="E7" s="11" t="s">
        <v>15</v>
      </c>
      <c r="F7" s="11" t="s">
        <v>308</v>
      </c>
      <c r="G7" s="11" t="s">
        <v>15</v>
      </c>
      <c r="H7" s="76" t="s">
        <v>309</v>
      </c>
      <c r="I7" s="5" t="s">
        <v>310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11913319</v>
      </c>
      <c r="C9" s="52">
        <v>13526366</v>
      </c>
      <c r="D9" s="19">
        <v>7386258</v>
      </c>
      <c r="E9" s="25">
        <f>D9/B9</f>
        <v>0.62000001846672614</v>
      </c>
      <c r="F9" s="19">
        <v>10144775</v>
      </c>
      <c r="G9" s="25">
        <f>F9/C9</f>
        <v>0.7500000369648433</v>
      </c>
      <c r="H9" s="18">
        <f>F9-D9</f>
        <v>2758517</v>
      </c>
      <c r="I9" s="44">
        <f>F9-C9</f>
        <v>-3381591</v>
      </c>
    </row>
    <row r="10" spans="1:12" x14ac:dyDescent="0.2">
      <c r="A10" s="192" t="s">
        <v>211</v>
      </c>
      <c r="B10" s="93">
        <v>0</v>
      </c>
      <c r="C10" s="93">
        <v>0</v>
      </c>
      <c r="D10" s="19">
        <v>0</v>
      </c>
      <c r="E10" s="25">
        <v>0</v>
      </c>
      <c r="F10" s="19">
        <v>64583</v>
      </c>
      <c r="G10" s="25">
        <v>0</v>
      </c>
      <c r="H10" s="18">
        <f>F10-D10</f>
        <v>64583</v>
      </c>
      <c r="I10" s="44">
        <f>F10-C10</f>
        <v>64583</v>
      </c>
    </row>
    <row r="11" spans="1:12" x14ac:dyDescent="0.2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">
      <c r="A12" s="65" t="s">
        <v>17</v>
      </c>
      <c r="B12" s="53">
        <v>14137000</v>
      </c>
      <c r="C12" s="53">
        <v>14573500</v>
      </c>
      <c r="D12" s="19">
        <v>14216561</v>
      </c>
      <c r="E12" s="25">
        <f t="shared" ref="E12:E21" si="0">D12/B12</f>
        <v>1.0056278559807597</v>
      </c>
      <c r="F12" s="19">
        <v>14579248</v>
      </c>
      <c r="G12" s="25">
        <f t="shared" ref="G12:G21" si="1">F12/C12</f>
        <v>1.0003944145195045</v>
      </c>
      <c r="H12" s="20">
        <f t="shared" ref="H12:H21" si="2">F12-D12</f>
        <v>362687</v>
      </c>
      <c r="I12" s="44">
        <f t="shared" ref="I12:I21" si="3">F12-C12</f>
        <v>5748</v>
      </c>
    </row>
    <row r="13" spans="1:12" x14ac:dyDescent="0.2">
      <c r="A13" s="65" t="s">
        <v>18</v>
      </c>
      <c r="B13" s="53">
        <v>3403000</v>
      </c>
      <c r="C13" s="53">
        <v>3843000</v>
      </c>
      <c r="D13" s="19">
        <v>2633497</v>
      </c>
      <c r="E13" s="25">
        <f t="shared" si="0"/>
        <v>0.77387511019688515</v>
      </c>
      <c r="F13" s="19">
        <v>2749012</v>
      </c>
      <c r="G13" s="25">
        <f t="shared" si="1"/>
        <v>0.71532969034608374</v>
      </c>
      <c r="H13" s="20">
        <f t="shared" si="2"/>
        <v>115515</v>
      </c>
      <c r="I13" s="44">
        <f t="shared" si="3"/>
        <v>-1093988</v>
      </c>
    </row>
    <row r="14" spans="1:12" x14ac:dyDescent="0.2">
      <c r="A14" s="65" t="s">
        <v>139</v>
      </c>
      <c r="B14" s="53">
        <v>28000</v>
      </c>
      <c r="C14" s="53">
        <v>28000</v>
      </c>
      <c r="D14" s="19">
        <v>18261</v>
      </c>
      <c r="E14" s="25">
        <f t="shared" si="0"/>
        <v>0.65217857142857139</v>
      </c>
      <c r="F14" s="19">
        <v>17331</v>
      </c>
      <c r="G14" s="25">
        <f t="shared" si="1"/>
        <v>0.61896428571428574</v>
      </c>
      <c r="H14" s="20">
        <f t="shared" si="2"/>
        <v>-930</v>
      </c>
      <c r="I14" s="44">
        <f t="shared" si="3"/>
        <v>-10669</v>
      </c>
    </row>
    <row r="15" spans="1:12" x14ac:dyDescent="0.2">
      <c r="A15" s="65" t="s">
        <v>138</v>
      </c>
      <c r="B15" s="53">
        <v>155000</v>
      </c>
      <c r="C15" s="53">
        <v>137000</v>
      </c>
      <c r="D15" s="19">
        <v>74400</v>
      </c>
      <c r="E15" s="25">
        <f t="shared" si="0"/>
        <v>0.48</v>
      </c>
      <c r="F15" s="19">
        <v>82338</v>
      </c>
      <c r="G15" s="25">
        <f t="shared" si="1"/>
        <v>0.60100729927007301</v>
      </c>
      <c r="H15" s="20">
        <f t="shared" si="2"/>
        <v>7938</v>
      </c>
      <c r="I15" s="44">
        <f t="shared" si="3"/>
        <v>-54662</v>
      </c>
      <c r="L15" s="19"/>
    </row>
    <row r="16" spans="1:12" x14ac:dyDescent="0.2">
      <c r="A16" s="65" t="s">
        <v>46</v>
      </c>
      <c r="B16" s="53">
        <v>19800</v>
      </c>
      <c r="C16" s="53">
        <v>28000</v>
      </c>
      <c r="D16" s="19">
        <v>15769</v>
      </c>
      <c r="E16" s="25">
        <f>D16/B16</f>
        <v>0.79641414141414146</v>
      </c>
      <c r="F16" s="19">
        <v>16031</v>
      </c>
      <c r="G16" s="25">
        <f>F16/C16</f>
        <v>0.57253571428571426</v>
      </c>
      <c r="H16" s="20">
        <f t="shared" si="2"/>
        <v>262</v>
      </c>
      <c r="I16" s="44">
        <f t="shared" si="3"/>
        <v>-11969</v>
      </c>
    </row>
    <row r="17" spans="1:12" x14ac:dyDescent="0.2">
      <c r="A17" s="65" t="s">
        <v>47</v>
      </c>
      <c r="B17" s="53">
        <v>112750</v>
      </c>
      <c r="C17" s="53">
        <v>209750</v>
      </c>
      <c r="D17" s="19">
        <v>126458</v>
      </c>
      <c r="E17" s="25">
        <f t="shared" si="0"/>
        <v>1.1215787139689579</v>
      </c>
      <c r="F17" s="19">
        <v>157595</v>
      </c>
      <c r="G17" s="25">
        <f t="shared" si="1"/>
        <v>0.75134684147794994</v>
      </c>
      <c r="H17" s="20">
        <f t="shared" si="2"/>
        <v>31137</v>
      </c>
      <c r="I17" s="44">
        <f t="shared" si="3"/>
        <v>-52155</v>
      </c>
      <c r="L17" s="19"/>
    </row>
    <row r="18" spans="1:12" x14ac:dyDescent="0.2">
      <c r="A18" s="31" t="s">
        <v>101</v>
      </c>
      <c r="B18" s="53">
        <v>-2076500</v>
      </c>
      <c r="C18" s="53">
        <v>-2707000</v>
      </c>
      <c r="D18" s="19">
        <v>-1799339</v>
      </c>
      <c r="E18" s="25">
        <f t="shared" si="0"/>
        <v>0.86652492174331808</v>
      </c>
      <c r="F18" s="19">
        <v>-2302515</v>
      </c>
      <c r="G18" s="25">
        <f t="shared" si="1"/>
        <v>0.85057813077207245</v>
      </c>
      <c r="H18" s="20">
        <f t="shared" si="2"/>
        <v>-503176</v>
      </c>
      <c r="I18" s="44">
        <f t="shared" si="3"/>
        <v>404485</v>
      </c>
      <c r="K18" s="19"/>
    </row>
    <row r="19" spans="1:12" x14ac:dyDescent="0.2">
      <c r="A19" s="31" t="s">
        <v>102</v>
      </c>
      <c r="B19" s="53">
        <v>-847300</v>
      </c>
      <c r="C19" s="53">
        <v>-847300</v>
      </c>
      <c r="D19" s="19">
        <v>-753806</v>
      </c>
      <c r="E19" s="25">
        <f t="shared" si="0"/>
        <v>0.88965655611943817</v>
      </c>
      <c r="F19" s="19">
        <v>-780400</v>
      </c>
      <c r="G19" s="25">
        <f t="shared" si="1"/>
        <v>0.92104331405641449</v>
      </c>
      <c r="H19" s="20">
        <f t="shared" si="2"/>
        <v>-26594</v>
      </c>
      <c r="I19" s="44">
        <f t="shared" si="3"/>
        <v>66900</v>
      </c>
      <c r="J19" s="19"/>
      <c r="K19" s="19"/>
    </row>
    <row r="20" spans="1:12" x14ac:dyDescent="0.2">
      <c r="A20" s="65" t="s">
        <v>43</v>
      </c>
      <c r="B20" s="53">
        <v>2703423</v>
      </c>
      <c r="C20" s="53">
        <v>2750602</v>
      </c>
      <c r="D20" s="19">
        <v>2564769</v>
      </c>
      <c r="E20" s="25">
        <f t="shared" si="0"/>
        <v>0.94871168884780521</v>
      </c>
      <c r="F20" s="19">
        <v>2619255</v>
      </c>
      <c r="G20" s="25">
        <f t="shared" si="1"/>
        <v>0.95224790791252245</v>
      </c>
      <c r="H20" s="20">
        <f t="shared" si="2"/>
        <v>54486</v>
      </c>
      <c r="I20" s="44">
        <f t="shared" si="3"/>
        <v>-131347</v>
      </c>
      <c r="J20" s="19"/>
    </row>
    <row r="21" spans="1:12" x14ac:dyDescent="0.2">
      <c r="A21" s="65" t="s">
        <v>44</v>
      </c>
      <c r="B21" s="53">
        <v>758600</v>
      </c>
      <c r="C21" s="53">
        <v>931650</v>
      </c>
      <c r="D21" s="19">
        <v>675703</v>
      </c>
      <c r="E21" s="25">
        <f t="shared" si="0"/>
        <v>0.89072370155549696</v>
      </c>
      <c r="F21" s="19">
        <v>672736</v>
      </c>
      <c r="G21" s="25">
        <f t="shared" si="1"/>
        <v>0.72209091396983849</v>
      </c>
      <c r="H21" s="20">
        <f t="shared" si="2"/>
        <v>-2967</v>
      </c>
      <c r="I21" s="44">
        <f t="shared" si="3"/>
        <v>-258914</v>
      </c>
      <c r="J21" s="19"/>
      <c r="K21" s="19"/>
    </row>
    <row r="22" spans="1:12" x14ac:dyDescent="0.2">
      <c r="A22" s="65"/>
      <c r="B22" s="53"/>
      <c r="C22" s="53"/>
      <c r="D22" s="19"/>
      <c r="E22" s="1"/>
      <c r="F22" s="19"/>
      <c r="G22" s="19"/>
      <c r="H22" s="20"/>
      <c r="I22" s="44"/>
    </row>
    <row r="23" spans="1:12" x14ac:dyDescent="0.2">
      <c r="A23" s="65" t="s">
        <v>19</v>
      </c>
      <c r="B23" s="53">
        <v>28141525</v>
      </c>
      <c r="C23" s="53">
        <v>31314861</v>
      </c>
      <c r="D23" s="19">
        <v>27556627</v>
      </c>
      <c r="E23" s="25">
        <f>D23/B23</f>
        <v>0.97921583851621408</v>
      </c>
      <c r="F23" s="19">
        <v>30003711</v>
      </c>
      <c r="G23" s="25">
        <f>F23/C23</f>
        <v>0.95813010314815061</v>
      </c>
      <c r="H23" s="20">
        <f>F23-D23</f>
        <v>2447084</v>
      </c>
      <c r="I23" s="44">
        <f>F23-C23</f>
        <v>-1311150</v>
      </c>
    </row>
    <row r="24" spans="1:12" x14ac:dyDescent="0.2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9">
        <v>0</v>
      </c>
      <c r="G24" s="25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">
      <c r="A25" s="65"/>
      <c r="B25" s="53"/>
      <c r="C25" s="53"/>
      <c r="D25" s="19"/>
      <c r="E25" s="1"/>
      <c r="F25" s="19"/>
      <c r="H25" s="20"/>
      <c r="I25" s="44"/>
      <c r="K25" s="19"/>
    </row>
    <row r="26" spans="1:12" x14ac:dyDescent="0.2">
      <c r="A26" s="65" t="s">
        <v>21</v>
      </c>
      <c r="B26" s="53">
        <v>730000</v>
      </c>
      <c r="C26" s="53">
        <v>1400000</v>
      </c>
      <c r="D26" s="19">
        <v>891454</v>
      </c>
      <c r="E26" s="25">
        <f>D26/B26</f>
        <v>1.2211698630136987</v>
      </c>
      <c r="F26" s="19">
        <v>1397544</v>
      </c>
      <c r="G26" s="25">
        <f>F26/C26</f>
        <v>0.99824571428571429</v>
      </c>
      <c r="H26" s="20">
        <f>F26-D26</f>
        <v>506090</v>
      </c>
      <c r="I26" s="44">
        <f>F26-C26</f>
        <v>-2456</v>
      </c>
    </row>
    <row r="27" spans="1:12" x14ac:dyDescent="0.2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">
      <c r="A28" s="65" t="s">
        <v>22</v>
      </c>
      <c r="B28" s="53">
        <v>193752</v>
      </c>
      <c r="C28" s="53">
        <v>316952</v>
      </c>
      <c r="D28" s="19">
        <v>2346348</v>
      </c>
      <c r="E28" s="25">
        <f>D28/B28</f>
        <v>12.110058218753871</v>
      </c>
      <c r="F28" s="19">
        <v>208261</v>
      </c>
      <c r="G28" s="25">
        <f>F28/C28</f>
        <v>0.65707425730079005</v>
      </c>
      <c r="H28" s="20">
        <f>F28-D28</f>
        <v>-2138087</v>
      </c>
      <c r="I28" s="44">
        <f>F28-C28</f>
        <v>-108691</v>
      </c>
      <c r="K28" s="63"/>
    </row>
    <row r="29" spans="1:12" x14ac:dyDescent="0.2">
      <c r="A29" s="65"/>
      <c r="B29" s="189"/>
      <c r="C29" s="78"/>
      <c r="D29" s="19"/>
      <c r="E29" s="25"/>
      <c r="F29" s="19"/>
      <c r="G29" s="25"/>
      <c r="H29" s="20"/>
      <c r="I29" s="44"/>
    </row>
    <row r="30" spans="1:12" x14ac:dyDescent="0.2">
      <c r="A30" s="65" t="s">
        <v>23</v>
      </c>
      <c r="B30" s="53">
        <v>1178847</v>
      </c>
      <c r="C30" s="53">
        <v>1227847</v>
      </c>
      <c r="D30" s="19">
        <v>582195</v>
      </c>
      <c r="E30" s="25">
        <f>D30/B30</f>
        <v>0.49386816100817155</v>
      </c>
      <c r="F30" s="19">
        <v>840864</v>
      </c>
      <c r="G30" s="25">
        <f t="shared" ref="G30:G36" si="4">F30/C30</f>
        <v>0.68482799567047037</v>
      </c>
      <c r="H30" s="20">
        <f>F30-D30</f>
        <v>258669</v>
      </c>
      <c r="I30" s="44">
        <f>F30-C30</f>
        <v>-386983</v>
      </c>
    </row>
    <row r="31" spans="1:12" x14ac:dyDescent="0.2">
      <c r="A31" s="65" t="s">
        <v>24</v>
      </c>
      <c r="B31" s="53">
        <v>245900</v>
      </c>
      <c r="C31" s="53">
        <v>427400</v>
      </c>
      <c r="D31" s="184">
        <v>196081</v>
      </c>
      <c r="E31" s="79">
        <f>D31/B31</f>
        <v>0.79740138267588445</v>
      </c>
      <c r="F31" s="83">
        <v>95903</v>
      </c>
      <c r="G31" s="25">
        <f t="shared" si="4"/>
        <v>0.22438699110903135</v>
      </c>
      <c r="H31" s="20">
        <f>F31-D31</f>
        <v>-100178</v>
      </c>
      <c r="I31" s="44">
        <f>F31-C31</f>
        <v>-331497</v>
      </c>
    </row>
    <row r="32" spans="1:12" x14ac:dyDescent="0.2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">
      <c r="A34" s="65" t="s">
        <v>42</v>
      </c>
      <c r="B34" s="53">
        <v>150000</v>
      </c>
      <c r="C34" s="53">
        <v>100000</v>
      </c>
      <c r="D34" s="19">
        <v>49839</v>
      </c>
      <c r="E34" s="25">
        <f>D34/B34</f>
        <v>0.33226</v>
      </c>
      <c r="F34" s="19">
        <v>23232</v>
      </c>
      <c r="G34" s="25">
        <f t="shared" si="4"/>
        <v>0.23232</v>
      </c>
      <c r="H34" s="20">
        <f>F34-D34</f>
        <v>-26607</v>
      </c>
      <c r="I34" s="44">
        <f>F34-C34</f>
        <v>-76768</v>
      </c>
      <c r="K34" s="19"/>
    </row>
    <row r="35" spans="1:12" x14ac:dyDescent="0.2">
      <c r="A35" s="65" t="s">
        <v>99</v>
      </c>
      <c r="B35" s="53">
        <v>325000</v>
      </c>
      <c r="C35" s="82">
        <v>450000</v>
      </c>
      <c r="D35" s="19">
        <v>207648</v>
      </c>
      <c r="E35" s="25">
        <f>D35/B35</f>
        <v>0.63891692307692305</v>
      </c>
      <c r="F35" s="19">
        <v>371143</v>
      </c>
      <c r="G35" s="25">
        <f t="shared" si="4"/>
        <v>0.82476222222222217</v>
      </c>
      <c r="H35" s="20">
        <f>F35-D35</f>
        <v>163495</v>
      </c>
      <c r="I35" s="44">
        <f>F35-C35</f>
        <v>-78857</v>
      </c>
      <c r="K35" s="19"/>
    </row>
    <row r="36" spans="1:12" x14ac:dyDescent="0.2">
      <c r="A36" s="65" t="s">
        <v>26</v>
      </c>
      <c r="B36" s="53">
        <v>26458</v>
      </c>
      <c r="C36" s="82">
        <v>38100</v>
      </c>
      <c r="D36" s="19">
        <v>32227</v>
      </c>
      <c r="E36" s="25">
        <f>D36/B36</f>
        <v>1.2180436918890316</v>
      </c>
      <c r="F36" s="19">
        <v>72770</v>
      </c>
      <c r="G36" s="25">
        <f t="shared" si="4"/>
        <v>1.9099737532808398</v>
      </c>
      <c r="H36" s="20">
        <f>F36-D36</f>
        <v>40543</v>
      </c>
      <c r="I36" s="44">
        <f>F36-C36</f>
        <v>34670</v>
      </c>
      <c r="K36" s="19"/>
    </row>
    <row r="37" spans="1:12" x14ac:dyDescent="0.2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57020950</v>
      </c>
      <c r="E38" s="25">
        <f>D38/B38</f>
        <v>0.94173894169662853</v>
      </c>
      <c r="F38" s="19">
        <f>SUM(F9:F36)</f>
        <v>61033417</v>
      </c>
      <c r="G38" s="25">
        <f>F38/C38</f>
        <v>0.91096381710410979</v>
      </c>
      <c r="H38" s="20">
        <f>SUM(H9:H36)</f>
        <v>4012467</v>
      </c>
      <c r="I38" s="44">
        <f>F38-C38</f>
        <v>-5965311</v>
      </c>
      <c r="J38" s="85"/>
      <c r="K38" s="84"/>
      <c r="L38" s="19"/>
    </row>
    <row r="39" spans="1:12" x14ac:dyDescent="0.2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">
      <c r="A41" s="65" t="s">
        <v>48</v>
      </c>
      <c r="B41" s="53">
        <v>44722573</v>
      </c>
      <c r="C41" s="82">
        <v>47589732</v>
      </c>
      <c r="D41" s="19">
        <v>28540228</v>
      </c>
      <c r="E41" s="25">
        <f t="shared" ref="E41:E48" si="5">D41/B41</f>
        <v>0.63816158341336937</v>
      </c>
      <c r="F41" s="19">
        <v>31159511</v>
      </c>
      <c r="G41" s="25">
        <f t="shared" ref="G41:G48" si="6">F41/C41</f>
        <v>0.65475281516609507</v>
      </c>
      <c r="H41" s="20">
        <f t="shared" ref="H41:H49" si="7">F41-D41</f>
        <v>2619283</v>
      </c>
      <c r="I41" s="44">
        <f t="shared" ref="I41:I49" si="8">F41-C41</f>
        <v>-16430221</v>
      </c>
      <c r="J41" s="176"/>
    </row>
    <row r="42" spans="1:12" x14ac:dyDescent="0.2">
      <c r="A42" s="65" t="s">
        <v>35</v>
      </c>
      <c r="B42" s="53">
        <v>3322289</v>
      </c>
      <c r="C42" s="82">
        <v>3347726</v>
      </c>
      <c r="D42" s="19">
        <v>2463405</v>
      </c>
      <c r="E42" s="25">
        <f t="shared" si="5"/>
        <v>0.74147823985210193</v>
      </c>
      <c r="F42" s="19">
        <v>2765993</v>
      </c>
      <c r="G42" s="25">
        <f t="shared" si="6"/>
        <v>0.82623040236865264</v>
      </c>
      <c r="H42" s="20">
        <f t="shared" si="7"/>
        <v>302588</v>
      </c>
      <c r="I42" s="44">
        <f t="shared" si="8"/>
        <v>-581733</v>
      </c>
      <c r="J42" s="176"/>
    </row>
    <row r="43" spans="1:12" x14ac:dyDescent="0.2">
      <c r="A43" s="65" t="s">
        <v>29</v>
      </c>
      <c r="B43" s="53">
        <v>3413057</v>
      </c>
      <c r="C43" s="82">
        <v>3905770</v>
      </c>
      <c r="D43" s="19">
        <v>2860641</v>
      </c>
      <c r="E43" s="25">
        <f t="shared" si="5"/>
        <v>0.83814627180266843</v>
      </c>
      <c r="F43" s="19">
        <v>3085556</v>
      </c>
      <c r="G43" s="25">
        <f t="shared" si="6"/>
        <v>0.78999941112763938</v>
      </c>
      <c r="H43" s="20">
        <f t="shared" si="7"/>
        <v>224915</v>
      </c>
      <c r="I43" s="44">
        <f t="shared" si="8"/>
        <v>-820214</v>
      </c>
      <c r="J43" s="176"/>
    </row>
    <row r="44" spans="1:12" x14ac:dyDescent="0.2">
      <c r="A44" s="65" t="s">
        <v>30</v>
      </c>
      <c r="B44" s="53">
        <v>2160239</v>
      </c>
      <c r="C44" s="82">
        <v>3344266</v>
      </c>
      <c r="D44" s="19">
        <v>1596412</v>
      </c>
      <c r="E44" s="25">
        <f t="shared" si="5"/>
        <v>0.73899786088483732</v>
      </c>
      <c r="F44" s="19">
        <v>2170044</v>
      </c>
      <c r="G44" s="25">
        <f t="shared" si="6"/>
        <v>0.6488849870195732</v>
      </c>
      <c r="H44" s="20">
        <f t="shared" si="7"/>
        <v>573632</v>
      </c>
      <c r="I44" s="44">
        <f t="shared" si="8"/>
        <v>-1174222</v>
      </c>
      <c r="J44" s="176"/>
    </row>
    <row r="45" spans="1:12" x14ac:dyDescent="0.2">
      <c r="A45" s="65" t="s">
        <v>31</v>
      </c>
      <c r="B45" s="53">
        <v>575565</v>
      </c>
      <c r="C45" s="82">
        <v>2050277</v>
      </c>
      <c r="D45" s="19">
        <v>105522</v>
      </c>
      <c r="E45" s="25">
        <f t="shared" si="5"/>
        <v>0.18333637382398166</v>
      </c>
      <c r="F45" s="19">
        <v>88872</v>
      </c>
      <c r="G45" s="25">
        <f t="shared" si="6"/>
        <v>4.3346338080171604E-2</v>
      </c>
      <c r="H45" s="20">
        <f t="shared" si="7"/>
        <v>-16650</v>
      </c>
      <c r="I45" s="44">
        <f t="shared" si="8"/>
        <v>-1961405</v>
      </c>
    </row>
    <row r="46" spans="1:12" x14ac:dyDescent="0.2">
      <c r="A46" s="65" t="s">
        <v>49</v>
      </c>
      <c r="B46" s="53">
        <v>2084709</v>
      </c>
      <c r="C46" s="82">
        <v>1868781</v>
      </c>
      <c r="D46" s="19">
        <v>1186293</v>
      </c>
      <c r="E46" s="25">
        <f t="shared" si="5"/>
        <v>0.56904488827937139</v>
      </c>
      <c r="F46" s="19">
        <v>1487680</v>
      </c>
      <c r="G46" s="25">
        <f t="shared" si="6"/>
        <v>0.7960697374384692</v>
      </c>
      <c r="H46" s="20">
        <f t="shared" si="7"/>
        <v>301387</v>
      </c>
      <c r="I46" s="44">
        <f t="shared" si="8"/>
        <v>-381101</v>
      </c>
      <c r="J46" s="176"/>
    </row>
    <row r="47" spans="1:12" x14ac:dyDescent="0.2">
      <c r="A47" s="65" t="s">
        <v>36</v>
      </c>
      <c r="B47" s="53">
        <v>369659</v>
      </c>
      <c r="C47" s="82">
        <v>784749</v>
      </c>
      <c r="D47" s="19">
        <v>340678</v>
      </c>
      <c r="E47" s="25">
        <f t="shared" si="5"/>
        <v>0.92160071850002301</v>
      </c>
      <c r="F47" s="19">
        <v>442415</v>
      </c>
      <c r="G47" s="25">
        <f t="shared" si="6"/>
        <v>0.56376624882605775</v>
      </c>
      <c r="H47" s="20">
        <f t="shared" si="7"/>
        <v>101737</v>
      </c>
      <c r="I47" s="44">
        <f t="shared" si="8"/>
        <v>-342334</v>
      </c>
    </row>
    <row r="48" spans="1:12" x14ac:dyDescent="0.2">
      <c r="A48" s="65" t="s">
        <v>71</v>
      </c>
      <c r="B48" s="53">
        <v>3887907</v>
      </c>
      <c r="C48" s="82">
        <v>4099851</v>
      </c>
      <c r="D48" s="19">
        <v>3119908</v>
      </c>
      <c r="E48" s="25">
        <f t="shared" si="5"/>
        <v>0.80246466800774818</v>
      </c>
      <c r="F48" s="19">
        <v>3511356</v>
      </c>
      <c r="G48" s="25">
        <f t="shared" si="6"/>
        <v>0.85645941767152023</v>
      </c>
      <c r="H48" s="20">
        <f t="shared" si="7"/>
        <v>391448</v>
      </c>
      <c r="I48" s="44">
        <f t="shared" si="8"/>
        <v>-588495</v>
      </c>
    </row>
    <row r="49" spans="1:11" x14ac:dyDescent="0.2">
      <c r="A49" s="65" t="s">
        <v>32</v>
      </c>
      <c r="B49" s="53">
        <v>12576</v>
      </c>
      <c r="C49" s="82">
        <v>7576</v>
      </c>
      <c r="D49" s="19">
        <v>7021</v>
      </c>
      <c r="E49" s="25">
        <f>D49/B49</f>
        <v>0.55828562340966925</v>
      </c>
      <c r="F49" s="19">
        <v>2357</v>
      </c>
      <c r="G49" s="25">
        <f>F49/C49</f>
        <v>0.31111404435058077</v>
      </c>
      <c r="H49" s="20">
        <f t="shared" si="7"/>
        <v>-4664</v>
      </c>
      <c r="I49" s="44">
        <f t="shared" si="8"/>
        <v>-5219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40220108</v>
      </c>
      <c r="E52" s="25">
        <f>D52/B52</f>
        <v>0.66426185363176349</v>
      </c>
      <c r="F52" s="19">
        <f>SUM(F41:F49)</f>
        <v>44713784</v>
      </c>
      <c r="G52" s="25">
        <f>F52/C52</f>
        <v>0.66738258075586154</v>
      </c>
      <c r="H52" s="20">
        <f>SUM(H41:H49)</f>
        <v>4493676</v>
      </c>
      <c r="I52" s="44">
        <f>F52-C52</f>
        <v>-22284944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41</v>
      </c>
      <c r="B54" s="55">
        <f>B38-B52</f>
        <v>0</v>
      </c>
      <c r="C54" s="55">
        <f>C38-C52</f>
        <v>0</v>
      </c>
      <c r="D54" s="60">
        <f>D38-D52</f>
        <v>16800842</v>
      </c>
      <c r="E54" s="25"/>
      <c r="F54" s="40">
        <f>F38-F52</f>
        <v>16319633</v>
      </c>
      <c r="H54" s="41">
        <f>H38-H52</f>
        <v>-481209</v>
      </c>
      <c r="I54" s="45">
        <f>F54-C54</f>
        <v>16319633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="90" zoomScaleNormal="90" workbookViewId="0">
      <selection sqref="A1:P1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18" x14ac:dyDescent="0.25">
      <c r="A2" s="199" t="s">
        <v>59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ht="23.25" x14ac:dyDescent="0.35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3.25" x14ac:dyDescent="0.35">
      <c r="A4" s="100"/>
      <c r="B4" s="200">
        <v>45046</v>
      </c>
      <c r="C4" s="201"/>
      <c r="D4" s="201"/>
      <c r="E4" s="201"/>
      <c r="F4" s="202"/>
      <c r="G4" s="203">
        <v>45382</v>
      </c>
      <c r="H4" s="204"/>
      <c r="I4" s="204"/>
      <c r="J4" s="204"/>
      <c r="K4" s="205"/>
      <c r="L4" s="203">
        <v>45412</v>
      </c>
      <c r="M4" s="204"/>
      <c r="N4" s="204"/>
      <c r="O4" s="204"/>
      <c r="P4" s="205"/>
    </row>
    <row r="5" spans="1:16" ht="23.25" x14ac:dyDescent="0.35">
      <c r="A5" s="101"/>
      <c r="B5" s="102" t="s">
        <v>60</v>
      </c>
      <c r="C5" s="103" t="s">
        <v>61</v>
      </c>
      <c r="D5" s="103" t="s">
        <v>63</v>
      </c>
      <c r="E5" s="103" t="s">
        <v>103</v>
      </c>
      <c r="F5" s="104" t="s">
        <v>33</v>
      </c>
      <c r="G5" s="102" t="s">
        <v>60</v>
      </c>
      <c r="H5" s="103" t="s">
        <v>61</v>
      </c>
      <c r="I5" s="103" t="s">
        <v>63</v>
      </c>
      <c r="J5" s="103" t="s">
        <v>103</v>
      </c>
      <c r="K5" s="104" t="s">
        <v>33</v>
      </c>
      <c r="L5" s="102" t="s">
        <v>60</v>
      </c>
      <c r="M5" s="103" t="s">
        <v>61</v>
      </c>
      <c r="N5" s="103" t="s">
        <v>63</v>
      </c>
      <c r="O5" s="103" t="s">
        <v>103</v>
      </c>
      <c r="P5" s="104" t="s">
        <v>33</v>
      </c>
    </row>
    <row r="6" spans="1:16" ht="23.25" x14ac:dyDescent="0.35">
      <c r="A6" s="105"/>
      <c r="B6" s="106" t="s">
        <v>62</v>
      </c>
      <c r="C6" s="107" t="s">
        <v>62</v>
      </c>
      <c r="D6" s="107" t="s">
        <v>76</v>
      </c>
      <c r="E6" s="107" t="s">
        <v>31</v>
      </c>
      <c r="F6" s="108"/>
      <c r="G6" s="106" t="s">
        <v>62</v>
      </c>
      <c r="H6" s="107" t="s">
        <v>62</v>
      </c>
      <c r="I6" s="107" t="s">
        <v>76</v>
      </c>
      <c r="J6" s="107" t="s">
        <v>31</v>
      </c>
      <c r="K6" s="108"/>
      <c r="L6" s="106" t="s">
        <v>62</v>
      </c>
      <c r="M6" s="107" t="s">
        <v>62</v>
      </c>
      <c r="N6" s="107" t="s">
        <v>76</v>
      </c>
      <c r="O6" s="107" t="s">
        <v>31</v>
      </c>
      <c r="P6" s="108"/>
    </row>
    <row r="7" spans="1:16" ht="15" x14ac:dyDescent="0.25">
      <c r="A7" s="109" t="s">
        <v>64</v>
      </c>
      <c r="B7" s="110"/>
      <c r="C7" s="111"/>
      <c r="D7" s="111"/>
      <c r="E7" s="113"/>
      <c r="F7" s="112"/>
      <c r="G7" s="110"/>
      <c r="H7" s="113"/>
      <c r="I7" s="113"/>
      <c r="J7" s="113"/>
      <c r="K7" s="114"/>
      <c r="L7" s="110"/>
      <c r="M7" s="113"/>
      <c r="N7" s="113"/>
      <c r="O7" s="113"/>
      <c r="P7" s="114"/>
    </row>
    <row r="8" spans="1:16" x14ac:dyDescent="0.2">
      <c r="A8" s="185" t="s">
        <v>114</v>
      </c>
      <c r="B8" s="117">
        <v>-8904928</v>
      </c>
      <c r="C8" s="118">
        <v>1193905</v>
      </c>
      <c r="D8" s="118"/>
      <c r="E8" s="118">
        <v>7501358</v>
      </c>
      <c r="F8" s="126">
        <f>SUM(B8:E8)</f>
        <v>-209665</v>
      </c>
      <c r="G8" s="190">
        <v>-12423929</v>
      </c>
      <c r="H8" s="118">
        <v>3335134</v>
      </c>
      <c r="I8" s="118"/>
      <c r="J8" s="118">
        <v>9877561</v>
      </c>
      <c r="K8" s="127">
        <f>SUM(G8:J8)</f>
        <v>788766</v>
      </c>
      <c r="L8" s="190">
        <f>-11383594-10000+1</f>
        <v>-11393593</v>
      </c>
      <c r="M8" s="118">
        <f>1584652+10000-1</f>
        <v>1594651</v>
      </c>
      <c r="N8" s="118"/>
      <c r="O8" s="118">
        <v>9877561</v>
      </c>
      <c r="P8" s="127">
        <f>SUM(L8:O8)</f>
        <v>78619</v>
      </c>
    </row>
    <row r="9" spans="1:16" x14ac:dyDescent="0.2">
      <c r="A9" s="187" t="s">
        <v>115</v>
      </c>
      <c r="B9" s="119">
        <v>13708</v>
      </c>
      <c r="C9" s="121"/>
      <c r="D9" s="121"/>
      <c r="E9" s="120"/>
      <c r="F9" s="128">
        <f t="shared" ref="F9:F13" si="0">SUM(B9:E9)</f>
        <v>13708</v>
      </c>
      <c r="G9" s="191">
        <v>1426</v>
      </c>
      <c r="H9" s="120"/>
      <c r="I9" s="120"/>
      <c r="J9" s="120"/>
      <c r="K9" s="129">
        <f t="shared" ref="K9:K13" si="1">SUM(G9:J9)</f>
        <v>1426</v>
      </c>
      <c r="L9" s="191">
        <v>1426</v>
      </c>
      <c r="M9" s="120"/>
      <c r="N9" s="120"/>
      <c r="O9" s="120"/>
      <c r="P9" s="129">
        <f t="shared" ref="P9:P13" si="2">SUM(L9:O9)</f>
        <v>1426</v>
      </c>
    </row>
    <row r="10" spans="1:16" x14ac:dyDescent="0.2">
      <c r="A10" s="185" t="s">
        <v>116</v>
      </c>
      <c r="B10" s="119">
        <v>-181</v>
      </c>
      <c r="C10" s="121">
        <v>181</v>
      </c>
      <c r="D10" s="121"/>
      <c r="E10" s="121"/>
      <c r="F10" s="128">
        <f t="shared" si="0"/>
        <v>0</v>
      </c>
      <c r="G10" s="191">
        <v>29966</v>
      </c>
      <c r="H10" s="121"/>
      <c r="I10" s="121"/>
      <c r="J10" s="121"/>
      <c r="K10" s="129">
        <f t="shared" si="1"/>
        <v>29966</v>
      </c>
      <c r="L10" s="191">
        <v>236921</v>
      </c>
      <c r="M10" s="121"/>
      <c r="N10" s="121"/>
      <c r="O10" s="121"/>
      <c r="P10" s="129">
        <f t="shared" si="2"/>
        <v>236921</v>
      </c>
    </row>
    <row r="11" spans="1:16" x14ac:dyDescent="0.2">
      <c r="A11" s="187" t="s">
        <v>117</v>
      </c>
      <c r="B11" s="119">
        <v>539</v>
      </c>
      <c r="C11" s="121">
        <v>267625</v>
      </c>
      <c r="D11" s="121"/>
      <c r="E11" s="121"/>
      <c r="F11" s="128">
        <f t="shared" si="0"/>
        <v>268164</v>
      </c>
      <c r="G11" s="191"/>
      <c r="H11" s="121">
        <v>20944</v>
      </c>
      <c r="I11" s="121"/>
      <c r="J11" s="121"/>
      <c r="K11" s="129">
        <f t="shared" si="1"/>
        <v>20944</v>
      </c>
      <c r="L11" s="191"/>
      <c r="M11" s="121">
        <v>814541</v>
      </c>
      <c r="N11" s="121"/>
      <c r="O11" s="121"/>
      <c r="P11" s="129">
        <f t="shared" si="2"/>
        <v>814541</v>
      </c>
    </row>
    <row r="12" spans="1:16" x14ac:dyDescent="0.2">
      <c r="A12" s="185" t="s">
        <v>118</v>
      </c>
      <c r="B12" s="119">
        <v>62898</v>
      </c>
      <c r="C12" s="121">
        <v>3114</v>
      </c>
      <c r="D12" s="121"/>
      <c r="E12" s="121"/>
      <c r="F12" s="128">
        <f t="shared" si="0"/>
        <v>66012</v>
      </c>
      <c r="G12" s="191">
        <v>40019</v>
      </c>
      <c r="H12" s="121"/>
      <c r="I12" s="121"/>
      <c r="J12" s="121"/>
      <c r="K12" s="129">
        <f t="shared" si="1"/>
        <v>40019</v>
      </c>
      <c r="L12" s="191">
        <v>326338</v>
      </c>
      <c r="M12" s="121"/>
      <c r="N12" s="121"/>
      <c r="O12" s="121"/>
      <c r="P12" s="129">
        <f t="shared" si="2"/>
        <v>326338</v>
      </c>
    </row>
    <row r="13" spans="1:16" x14ac:dyDescent="0.2">
      <c r="A13" s="187" t="s">
        <v>119</v>
      </c>
      <c r="B13" s="119">
        <v>19460</v>
      </c>
      <c r="C13" s="121"/>
      <c r="D13" s="121"/>
      <c r="E13" s="121"/>
      <c r="F13" s="128">
        <f t="shared" si="0"/>
        <v>19460</v>
      </c>
      <c r="G13" s="191">
        <v>19944</v>
      </c>
      <c r="H13" s="121"/>
      <c r="I13" s="121"/>
      <c r="J13" s="121"/>
      <c r="K13" s="129">
        <f t="shared" si="1"/>
        <v>19944</v>
      </c>
      <c r="L13" s="191">
        <v>8349</v>
      </c>
      <c r="M13" s="121"/>
      <c r="N13" s="121"/>
      <c r="O13" s="121"/>
      <c r="P13" s="129">
        <f t="shared" si="2"/>
        <v>8349</v>
      </c>
    </row>
    <row r="14" spans="1:16" ht="15" x14ac:dyDescent="0.25">
      <c r="A14" s="130" t="s">
        <v>65</v>
      </c>
      <c r="B14" s="131">
        <f t="shared" ref="B14:E14" si="3">SUM(B7:B13)</f>
        <v>-8808504</v>
      </c>
      <c r="C14" s="132">
        <f t="shared" si="3"/>
        <v>1464825</v>
      </c>
      <c r="D14" s="132">
        <f t="shared" si="3"/>
        <v>0</v>
      </c>
      <c r="E14" s="132">
        <f t="shared" si="3"/>
        <v>7501358</v>
      </c>
      <c r="F14" s="133">
        <f>SUM(F7:F13)</f>
        <v>157679</v>
      </c>
      <c r="G14" s="131">
        <f t="shared" ref="G14:J14" si="4">SUM(G7:G13)</f>
        <v>-12332574</v>
      </c>
      <c r="H14" s="132">
        <f t="shared" si="4"/>
        <v>3356078</v>
      </c>
      <c r="I14" s="132">
        <f t="shared" si="4"/>
        <v>0</v>
      </c>
      <c r="J14" s="132">
        <f t="shared" si="4"/>
        <v>9877561</v>
      </c>
      <c r="K14" s="134">
        <f t="shared" ref="K14:P14" si="5">SUM(K7:K13)</f>
        <v>901065</v>
      </c>
      <c r="L14" s="131">
        <f t="shared" si="5"/>
        <v>-10820559</v>
      </c>
      <c r="M14" s="132">
        <f t="shared" si="5"/>
        <v>2409192</v>
      </c>
      <c r="N14" s="132">
        <f t="shared" si="5"/>
        <v>0</v>
      </c>
      <c r="O14" s="132">
        <f t="shared" si="5"/>
        <v>9877561</v>
      </c>
      <c r="P14" s="134">
        <f t="shared" si="5"/>
        <v>1466194</v>
      </c>
    </row>
    <row r="15" spans="1:16" ht="15" x14ac:dyDescent="0.25">
      <c r="A15" s="130" t="s">
        <v>66</v>
      </c>
      <c r="B15" s="135">
        <v>6105</v>
      </c>
      <c r="C15" s="136"/>
      <c r="D15" s="136"/>
      <c r="E15" s="136"/>
      <c r="F15" s="137">
        <f>B15</f>
        <v>6105</v>
      </c>
      <c r="G15" s="135">
        <v>3412</v>
      </c>
      <c r="H15" s="136"/>
      <c r="I15" s="136"/>
      <c r="J15" s="136"/>
      <c r="K15" s="137">
        <f>G15</f>
        <v>3412</v>
      </c>
      <c r="L15" s="135">
        <v>3412</v>
      </c>
      <c r="M15" s="136"/>
      <c r="N15" s="136"/>
      <c r="O15" s="136"/>
      <c r="P15" s="137">
        <f>L15</f>
        <v>3412</v>
      </c>
    </row>
    <row r="16" spans="1:16" ht="15" x14ac:dyDescent="0.25">
      <c r="A16" s="109" t="s">
        <v>67</v>
      </c>
      <c r="B16" s="119"/>
      <c r="C16" s="120"/>
      <c r="D16" s="120"/>
      <c r="E16" s="120"/>
      <c r="F16" s="138"/>
      <c r="G16" s="119"/>
      <c r="H16" s="120"/>
      <c r="I16" s="120"/>
      <c r="J16" s="120"/>
      <c r="K16" s="138"/>
      <c r="L16" s="119"/>
      <c r="M16" s="120"/>
      <c r="N16" s="120"/>
      <c r="O16" s="120"/>
      <c r="P16" s="138"/>
    </row>
    <row r="17" spans="1:16" x14ac:dyDescent="0.2">
      <c r="A17" s="187" t="s">
        <v>120</v>
      </c>
      <c r="B17" s="191">
        <v>17519849</v>
      </c>
      <c r="C17" s="193"/>
      <c r="D17" s="193">
        <v>713336</v>
      </c>
      <c r="E17" s="120"/>
      <c r="F17" s="138">
        <f>SUM(B17:E17)</f>
        <v>18233185</v>
      </c>
      <c r="G17" s="119">
        <v>26741214</v>
      </c>
      <c r="H17" s="120"/>
      <c r="I17" s="120">
        <v>1028719</v>
      </c>
      <c r="J17" s="120"/>
      <c r="K17" s="138">
        <f>SUM(G17:J17)</f>
        <v>27769933</v>
      </c>
      <c r="L17" s="119">
        <v>19645982</v>
      </c>
      <c r="M17" s="120"/>
      <c r="N17" s="120">
        <v>1034234</v>
      </c>
      <c r="O17" s="120"/>
      <c r="P17" s="138">
        <f>SUM(L17:O17)</f>
        <v>20680216</v>
      </c>
    </row>
    <row r="18" spans="1:16" x14ac:dyDescent="0.2">
      <c r="A18" s="187" t="s">
        <v>121</v>
      </c>
      <c r="B18" s="191">
        <v>8856178</v>
      </c>
      <c r="C18" s="193"/>
      <c r="D18" s="193"/>
      <c r="E18" s="120"/>
      <c r="F18" s="138">
        <f t="shared" ref="F18:F28" si="6">SUM(B18:E18)</f>
        <v>8856178</v>
      </c>
      <c r="G18" s="119">
        <v>9303804</v>
      </c>
      <c r="H18" s="120"/>
      <c r="I18" s="120"/>
      <c r="J18" s="120"/>
      <c r="K18" s="138">
        <f t="shared" ref="K18:K28" si="7">SUM(G18:J18)</f>
        <v>9303804</v>
      </c>
      <c r="L18" s="119">
        <v>9348258</v>
      </c>
      <c r="M18" s="120"/>
      <c r="N18" s="120"/>
      <c r="O18" s="120"/>
      <c r="P18" s="138">
        <f t="shared" ref="P18:P28" si="8">SUM(L18:O18)</f>
        <v>9348258</v>
      </c>
    </row>
    <row r="19" spans="1:16" x14ac:dyDescent="0.2">
      <c r="A19" s="185" t="s">
        <v>122</v>
      </c>
      <c r="B19" s="191">
        <v>83186</v>
      </c>
      <c r="C19" s="194"/>
      <c r="D19" s="194"/>
      <c r="E19" s="121"/>
      <c r="F19" s="138">
        <f t="shared" si="6"/>
        <v>83186</v>
      </c>
      <c r="G19" s="119">
        <v>81130</v>
      </c>
      <c r="H19" s="121"/>
      <c r="I19" s="121">
        <v>64292</v>
      </c>
      <c r="J19" s="121"/>
      <c r="K19" s="138">
        <f t="shared" si="7"/>
        <v>145422</v>
      </c>
      <c r="L19" s="119">
        <v>249303</v>
      </c>
      <c r="M19" s="121"/>
      <c r="N19" s="121">
        <v>93786</v>
      </c>
      <c r="O19" s="121"/>
      <c r="P19" s="138">
        <f t="shared" si="8"/>
        <v>343089</v>
      </c>
    </row>
    <row r="20" spans="1:16" x14ac:dyDescent="0.2">
      <c r="A20" s="187" t="s">
        <v>123</v>
      </c>
      <c r="B20" s="191">
        <v>204</v>
      </c>
      <c r="C20" s="194"/>
      <c r="D20" s="194"/>
      <c r="E20" s="121"/>
      <c r="F20" s="138">
        <f t="shared" si="6"/>
        <v>204</v>
      </c>
      <c r="G20" s="119">
        <v>215</v>
      </c>
      <c r="H20" s="121"/>
      <c r="I20" s="121"/>
      <c r="J20" s="121"/>
      <c r="K20" s="138">
        <f t="shared" si="7"/>
        <v>215</v>
      </c>
      <c r="L20" s="119">
        <v>216</v>
      </c>
      <c r="M20" s="121"/>
      <c r="N20" s="121"/>
      <c r="O20" s="121"/>
      <c r="P20" s="138">
        <f t="shared" si="8"/>
        <v>216</v>
      </c>
    </row>
    <row r="21" spans="1:16" x14ac:dyDescent="0.2">
      <c r="A21" s="185" t="s">
        <v>124</v>
      </c>
      <c r="B21" s="191">
        <v>9127</v>
      </c>
      <c r="C21" s="194"/>
      <c r="D21" s="194"/>
      <c r="E21" s="121"/>
      <c r="F21" s="138">
        <f t="shared" si="6"/>
        <v>9127</v>
      </c>
      <c r="G21" s="119">
        <v>9580</v>
      </c>
      <c r="H21" s="121"/>
      <c r="I21" s="121"/>
      <c r="J21" s="121"/>
      <c r="K21" s="138">
        <f t="shared" si="7"/>
        <v>9580</v>
      </c>
      <c r="L21" s="119">
        <v>9622</v>
      </c>
      <c r="M21" s="121"/>
      <c r="N21" s="121"/>
      <c r="O21" s="121"/>
      <c r="P21" s="138">
        <f t="shared" si="8"/>
        <v>9622</v>
      </c>
    </row>
    <row r="22" spans="1:16" x14ac:dyDescent="0.2">
      <c r="A22" s="185" t="s">
        <v>164</v>
      </c>
      <c r="B22" s="191">
        <v>4057821</v>
      </c>
      <c r="C22" s="194"/>
      <c r="D22" s="194"/>
      <c r="E22" s="121"/>
      <c r="F22" s="138">
        <f t="shared" si="6"/>
        <v>4057821</v>
      </c>
      <c r="G22" s="119"/>
      <c r="H22" s="121"/>
      <c r="I22" s="121"/>
      <c r="J22" s="121"/>
      <c r="K22" s="138">
        <f t="shared" si="7"/>
        <v>0</v>
      </c>
      <c r="L22" s="119"/>
      <c r="M22" s="121"/>
      <c r="N22" s="121"/>
      <c r="O22" s="121"/>
      <c r="P22" s="138">
        <f t="shared" si="8"/>
        <v>0</v>
      </c>
    </row>
    <row r="23" spans="1:16" x14ac:dyDescent="0.2">
      <c r="A23" s="185" t="s">
        <v>155</v>
      </c>
      <c r="B23" s="191">
        <v>8122037</v>
      </c>
      <c r="C23" s="194"/>
      <c r="D23" s="194"/>
      <c r="E23" s="121"/>
      <c r="F23" s="138">
        <f t="shared" si="6"/>
        <v>8122037</v>
      </c>
      <c r="G23" s="119"/>
      <c r="H23" s="121"/>
      <c r="I23" s="121"/>
      <c r="J23" s="121"/>
      <c r="K23" s="138">
        <f t="shared" si="7"/>
        <v>0</v>
      </c>
      <c r="L23" s="119"/>
      <c r="M23" s="121"/>
      <c r="N23" s="121"/>
      <c r="O23" s="121"/>
      <c r="P23" s="138">
        <f t="shared" si="8"/>
        <v>0</v>
      </c>
    </row>
    <row r="24" spans="1:16" x14ac:dyDescent="0.2">
      <c r="A24" s="185" t="s">
        <v>214</v>
      </c>
      <c r="B24" s="119"/>
      <c r="C24" s="121"/>
      <c r="D24" s="121">
        <v>4500000</v>
      </c>
      <c r="E24" s="121"/>
      <c r="F24" s="138">
        <f t="shared" si="6"/>
        <v>4500000</v>
      </c>
      <c r="G24" s="119"/>
      <c r="H24" s="121"/>
      <c r="I24" s="121"/>
      <c r="J24" s="121"/>
      <c r="K24" s="138">
        <f t="shared" si="7"/>
        <v>0</v>
      </c>
      <c r="L24" s="119"/>
      <c r="M24" s="121"/>
      <c r="N24" s="121"/>
      <c r="O24" s="121"/>
      <c r="P24" s="138">
        <f t="shared" si="8"/>
        <v>0</v>
      </c>
    </row>
    <row r="25" spans="1:16" x14ac:dyDescent="0.2">
      <c r="A25" s="185" t="s">
        <v>165</v>
      </c>
      <c r="B25" s="119"/>
      <c r="C25" s="121"/>
      <c r="D25" s="121"/>
      <c r="E25" s="121"/>
      <c r="F25" s="138">
        <f t="shared" si="6"/>
        <v>0</v>
      </c>
      <c r="G25" s="119">
        <v>4264406</v>
      </c>
      <c r="H25" s="121"/>
      <c r="I25" s="121"/>
      <c r="J25" s="121"/>
      <c r="K25" s="138">
        <f t="shared" si="7"/>
        <v>4264406</v>
      </c>
      <c r="L25" s="119"/>
      <c r="M25" s="121"/>
      <c r="N25" s="121"/>
      <c r="O25" s="121"/>
      <c r="P25" s="138">
        <f t="shared" si="8"/>
        <v>0</v>
      </c>
    </row>
    <row r="26" spans="1:16" x14ac:dyDescent="0.2">
      <c r="A26" s="185" t="s">
        <v>311</v>
      </c>
      <c r="B26" s="119"/>
      <c r="C26" s="121"/>
      <c r="D26" s="121"/>
      <c r="E26" s="121"/>
      <c r="F26" s="138">
        <f t="shared" si="6"/>
        <v>0</v>
      </c>
      <c r="G26" s="119"/>
      <c r="H26" s="121"/>
      <c r="I26" s="121"/>
      <c r="J26" s="121"/>
      <c r="K26" s="138">
        <f t="shared" si="7"/>
        <v>0</v>
      </c>
      <c r="L26" s="119">
        <v>4283725</v>
      </c>
      <c r="M26" s="121"/>
      <c r="N26" s="121"/>
      <c r="O26" s="121"/>
      <c r="P26" s="138">
        <f t="shared" si="8"/>
        <v>4283725</v>
      </c>
    </row>
    <row r="27" spans="1:16" x14ac:dyDescent="0.2">
      <c r="A27" s="185" t="s">
        <v>166</v>
      </c>
      <c r="B27" s="119"/>
      <c r="C27" s="121"/>
      <c r="D27" s="121"/>
      <c r="E27" s="121"/>
      <c r="F27" s="138">
        <f t="shared" si="6"/>
        <v>0</v>
      </c>
      <c r="G27" s="119">
        <v>8513464</v>
      </c>
      <c r="H27" s="121"/>
      <c r="I27" s="121"/>
      <c r="J27" s="121"/>
      <c r="K27" s="138">
        <f t="shared" si="7"/>
        <v>8513464</v>
      </c>
      <c r="L27" s="119">
        <v>8550277</v>
      </c>
      <c r="M27" s="121"/>
      <c r="N27" s="121"/>
      <c r="O27" s="121"/>
      <c r="P27" s="138">
        <f t="shared" si="8"/>
        <v>8550277</v>
      </c>
    </row>
    <row r="28" spans="1:16" x14ac:dyDescent="0.2">
      <c r="A28" s="186" t="s">
        <v>213</v>
      </c>
      <c r="B28" s="139"/>
      <c r="C28" s="140"/>
      <c r="D28" s="140"/>
      <c r="E28" s="140"/>
      <c r="F28" s="141">
        <f t="shared" si="6"/>
        <v>0</v>
      </c>
      <c r="G28" s="139"/>
      <c r="H28" s="140"/>
      <c r="I28" s="140">
        <v>4030608</v>
      </c>
      <c r="J28" s="140"/>
      <c r="K28" s="141">
        <f t="shared" si="7"/>
        <v>4030608</v>
      </c>
      <c r="L28" s="139"/>
      <c r="M28" s="140"/>
      <c r="N28" s="140">
        <v>4048036</v>
      </c>
      <c r="O28" s="140"/>
      <c r="P28" s="141">
        <f t="shared" si="8"/>
        <v>4048036</v>
      </c>
    </row>
    <row r="29" spans="1:16" ht="15" x14ac:dyDescent="0.25">
      <c r="A29" s="142" t="s">
        <v>68</v>
      </c>
      <c r="B29" s="143">
        <f t="shared" ref="B29:O29" si="9">SUM(B16:B28)</f>
        <v>38648402</v>
      </c>
      <c r="C29" s="144">
        <f t="shared" si="9"/>
        <v>0</v>
      </c>
      <c r="D29" s="144">
        <f t="shared" si="9"/>
        <v>5213336</v>
      </c>
      <c r="E29" s="144">
        <f t="shared" si="9"/>
        <v>0</v>
      </c>
      <c r="F29" s="145">
        <f t="shared" si="9"/>
        <v>43861738</v>
      </c>
      <c r="G29" s="143">
        <f t="shared" si="9"/>
        <v>48913813</v>
      </c>
      <c r="H29" s="144">
        <f t="shared" si="9"/>
        <v>0</v>
      </c>
      <c r="I29" s="144">
        <f t="shared" si="9"/>
        <v>5123619</v>
      </c>
      <c r="J29" s="144">
        <f t="shared" si="9"/>
        <v>0</v>
      </c>
      <c r="K29" s="145">
        <f t="shared" si="9"/>
        <v>54037432</v>
      </c>
      <c r="L29" s="143">
        <f t="shared" si="9"/>
        <v>42087383</v>
      </c>
      <c r="M29" s="144">
        <f t="shared" si="9"/>
        <v>0</v>
      </c>
      <c r="N29" s="144">
        <f t="shared" si="9"/>
        <v>5176056</v>
      </c>
      <c r="O29" s="144">
        <f t="shared" si="9"/>
        <v>0</v>
      </c>
      <c r="P29" s="145">
        <f>SUM(P16:P28)</f>
        <v>47263439</v>
      </c>
    </row>
    <row r="30" spans="1:16" ht="15" customHeight="1" x14ac:dyDescent="0.25">
      <c r="A30" s="115" t="s">
        <v>69</v>
      </c>
      <c r="B30" s="146">
        <f>B29+B15+B14</f>
        <v>29846003</v>
      </c>
      <c r="C30" s="147">
        <f>C14+C15+C29</f>
        <v>1464825</v>
      </c>
      <c r="D30" s="147">
        <f>D29+D14</f>
        <v>5213336</v>
      </c>
      <c r="E30" s="147">
        <f>E29+E14</f>
        <v>7501358</v>
      </c>
      <c r="F30" s="148">
        <f>F29+F15+F14</f>
        <v>44025522</v>
      </c>
      <c r="G30" s="146">
        <f>G29+G15+G14</f>
        <v>36584651</v>
      </c>
      <c r="H30" s="147">
        <f>H29+H14</f>
        <v>3356078</v>
      </c>
      <c r="I30" s="147">
        <f>I29+I14</f>
        <v>5123619</v>
      </c>
      <c r="J30" s="147">
        <f>J29+J14</f>
        <v>9877561</v>
      </c>
      <c r="K30" s="148">
        <f>K29+K15+K14</f>
        <v>54941909</v>
      </c>
      <c r="L30" s="146">
        <f>L14+L15+L29</f>
        <v>31270236</v>
      </c>
      <c r="M30" s="147">
        <f>M29+M14</f>
        <v>2409192</v>
      </c>
      <c r="N30" s="147">
        <f>N29+N14</f>
        <v>5176056</v>
      </c>
      <c r="O30" s="147">
        <f>O29+O14</f>
        <v>9877561</v>
      </c>
      <c r="P30" s="148">
        <f>P29+P15+P14</f>
        <v>48733045</v>
      </c>
    </row>
    <row r="31" spans="1:16" ht="15" x14ac:dyDescent="0.2">
      <c r="F31" s="116"/>
      <c r="G31" s="116"/>
      <c r="H31" s="116"/>
      <c r="I31" s="116"/>
      <c r="J31" s="116"/>
      <c r="K31" s="125"/>
      <c r="L31" s="116"/>
      <c r="M31" s="116"/>
      <c r="N31" s="116"/>
      <c r="O31" s="116"/>
      <c r="P31" s="116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87"/>
  <sheetViews>
    <sheetView tabSelected="1" topLeftCell="A4" zoomScaleNormal="100" workbookViewId="0">
      <selection activeCell="A30" sqref="A30:D3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9"/>
      <c r="B1" s="210"/>
      <c r="C1" s="210"/>
      <c r="D1" s="211"/>
    </row>
    <row r="2" spans="1:14" ht="19.5" customHeight="1" x14ac:dyDescent="0.25">
      <c r="A2" s="206" t="s">
        <v>716</v>
      </c>
      <c r="B2" s="207"/>
      <c r="C2" s="207"/>
      <c r="D2" s="208"/>
    </row>
    <row r="3" spans="1:14" ht="19.5" customHeight="1" x14ac:dyDescent="0.25">
      <c r="A3" s="122" t="s">
        <v>37</v>
      </c>
      <c r="B3" s="159" t="s">
        <v>70</v>
      </c>
      <c r="C3" s="87" t="s">
        <v>38</v>
      </c>
      <c r="D3" s="123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312</v>
      </c>
      <c r="B5" s="46" t="s">
        <v>313</v>
      </c>
      <c r="C5" s="167">
        <v>1009575</v>
      </c>
      <c r="D5" s="124">
        <v>45397</v>
      </c>
      <c r="E5" s="46"/>
    </row>
    <row r="6" spans="1:14" ht="19.5" customHeight="1" x14ac:dyDescent="0.2">
      <c r="A6" s="56" t="s">
        <v>314</v>
      </c>
      <c r="B6" s="46" t="s">
        <v>707</v>
      </c>
      <c r="C6" s="168">
        <v>521320.56</v>
      </c>
      <c r="D6" s="96">
        <v>45391</v>
      </c>
      <c r="E6" s="46"/>
    </row>
    <row r="7" spans="1:14" ht="19.5" customHeight="1" x14ac:dyDescent="0.2">
      <c r="A7" s="56" t="s">
        <v>312</v>
      </c>
      <c r="B7" s="46" t="s">
        <v>315</v>
      </c>
      <c r="C7" s="168">
        <v>488900</v>
      </c>
      <c r="D7" s="96">
        <v>45397</v>
      </c>
      <c r="E7" s="46"/>
    </row>
    <row r="8" spans="1:14" ht="19.5" customHeight="1" x14ac:dyDescent="0.2">
      <c r="A8" s="56" t="s">
        <v>160</v>
      </c>
      <c r="B8" s="46" t="s">
        <v>215</v>
      </c>
      <c r="C8" s="168">
        <v>210141.98</v>
      </c>
      <c r="D8" s="96">
        <v>45399</v>
      </c>
      <c r="E8" s="46"/>
    </row>
    <row r="9" spans="1:14" ht="19.5" customHeight="1" x14ac:dyDescent="0.2">
      <c r="A9" s="56" t="s">
        <v>314</v>
      </c>
      <c r="B9" s="46" t="s">
        <v>708</v>
      </c>
      <c r="C9" s="168">
        <v>196406.87</v>
      </c>
      <c r="D9" s="96">
        <v>45391</v>
      </c>
      <c r="E9" s="46"/>
    </row>
    <row r="10" spans="1:14" ht="19.5" customHeight="1" x14ac:dyDescent="0.2">
      <c r="A10" s="56" t="s">
        <v>312</v>
      </c>
      <c r="B10" s="46" t="s">
        <v>719</v>
      </c>
      <c r="C10" s="168">
        <v>195100</v>
      </c>
      <c r="D10" s="96">
        <v>45397</v>
      </c>
      <c r="E10" s="46"/>
    </row>
    <row r="11" spans="1:14" ht="19.5" customHeight="1" x14ac:dyDescent="0.2">
      <c r="A11" s="56" t="s">
        <v>167</v>
      </c>
      <c r="B11" s="46" t="s">
        <v>216</v>
      </c>
      <c r="C11" s="168">
        <v>185879.82</v>
      </c>
      <c r="D11" s="96">
        <v>45393</v>
      </c>
      <c r="E11" s="46"/>
    </row>
    <row r="12" spans="1:14" ht="19.5" customHeight="1" x14ac:dyDescent="0.2">
      <c r="A12" s="56" t="s">
        <v>274</v>
      </c>
      <c r="B12" s="46" t="s">
        <v>711</v>
      </c>
      <c r="C12" s="168">
        <v>131242.96</v>
      </c>
      <c r="D12" s="96">
        <v>45384</v>
      </c>
      <c r="E12" s="46"/>
    </row>
    <row r="13" spans="1:14" ht="19.5" customHeight="1" x14ac:dyDescent="0.2">
      <c r="A13" s="56" t="s">
        <v>274</v>
      </c>
      <c r="B13" s="46" t="s">
        <v>316</v>
      </c>
      <c r="C13" s="168">
        <v>118383.74</v>
      </c>
      <c r="D13" s="96">
        <v>45392</v>
      </c>
      <c r="E13" s="46"/>
      <c r="N13" s="176"/>
    </row>
    <row r="14" spans="1:14" ht="19.5" customHeight="1" x14ac:dyDescent="0.2">
      <c r="A14" s="56" t="s">
        <v>241</v>
      </c>
      <c r="B14" s="46" t="s">
        <v>77</v>
      </c>
      <c r="C14" s="168">
        <v>72559.83</v>
      </c>
      <c r="D14" s="96">
        <v>45399</v>
      </c>
      <c r="E14" s="46"/>
    </row>
    <row r="15" spans="1:14" ht="19.5" customHeight="1" x14ac:dyDescent="0.2">
      <c r="A15" s="56" t="s">
        <v>106</v>
      </c>
      <c r="B15" s="46" t="s">
        <v>317</v>
      </c>
      <c r="C15" s="168">
        <v>66965.539999999994</v>
      </c>
      <c r="D15" s="96">
        <v>45401</v>
      </c>
      <c r="E15" s="46"/>
    </row>
    <row r="16" spans="1:14" ht="19.5" customHeight="1" x14ac:dyDescent="0.2">
      <c r="A16" s="56" t="s">
        <v>318</v>
      </c>
      <c r="B16" s="46" t="s">
        <v>319</v>
      </c>
      <c r="C16" s="168">
        <v>65282</v>
      </c>
      <c r="D16" s="96">
        <v>45384</v>
      </c>
      <c r="E16" s="46"/>
    </row>
    <row r="17" spans="1:14" ht="19.5" customHeight="1" x14ac:dyDescent="0.2">
      <c r="A17" s="56" t="s">
        <v>241</v>
      </c>
      <c r="B17" s="46" t="s">
        <v>77</v>
      </c>
      <c r="C17" s="168">
        <v>65191.74</v>
      </c>
      <c r="D17" s="96">
        <v>45386</v>
      </c>
      <c r="E17" s="46"/>
      <c r="N17" s="176"/>
    </row>
    <row r="18" spans="1:14" ht="19.5" customHeight="1" x14ac:dyDescent="0.2">
      <c r="A18" s="56" t="s">
        <v>320</v>
      </c>
      <c r="B18" s="46" t="s">
        <v>321</v>
      </c>
      <c r="C18" s="168">
        <v>53200</v>
      </c>
      <c r="D18" s="96">
        <v>45392</v>
      </c>
      <c r="E18" s="46"/>
    </row>
    <row r="19" spans="1:14" ht="19.5" customHeight="1" x14ac:dyDescent="0.2">
      <c r="A19" s="56" t="s">
        <v>274</v>
      </c>
      <c r="B19" s="46" t="s">
        <v>322</v>
      </c>
      <c r="C19" s="168">
        <v>53050.44</v>
      </c>
      <c r="D19" s="96">
        <v>45411</v>
      </c>
      <c r="E19" s="46"/>
    </row>
    <row r="20" spans="1:14" ht="19.5" customHeight="1" x14ac:dyDescent="0.2">
      <c r="A20" s="56" t="s">
        <v>323</v>
      </c>
      <c r="B20" s="46" t="s">
        <v>324</v>
      </c>
      <c r="C20" s="168">
        <v>46431.97</v>
      </c>
      <c r="D20" s="96">
        <v>45386</v>
      </c>
      <c r="E20" s="46"/>
    </row>
    <row r="21" spans="1:14" ht="19.5" customHeight="1" x14ac:dyDescent="0.2">
      <c r="A21" s="56" t="s">
        <v>325</v>
      </c>
      <c r="B21" s="46" t="s">
        <v>326</v>
      </c>
      <c r="C21" s="168">
        <v>36875</v>
      </c>
      <c r="D21" s="96">
        <v>45393</v>
      </c>
      <c r="E21" s="46"/>
    </row>
    <row r="22" spans="1:14" ht="19.5" customHeight="1" x14ac:dyDescent="0.2">
      <c r="A22" s="56" t="s">
        <v>327</v>
      </c>
      <c r="B22" s="46" t="s">
        <v>328</v>
      </c>
      <c r="C22" s="168">
        <v>35193.980000000003</v>
      </c>
      <c r="D22" s="96">
        <v>45387</v>
      </c>
      <c r="E22" s="46"/>
    </row>
    <row r="23" spans="1:14" ht="19.5" customHeight="1" x14ac:dyDescent="0.2">
      <c r="A23" s="56" t="s">
        <v>329</v>
      </c>
      <c r="B23" s="46" t="s">
        <v>709</v>
      </c>
      <c r="C23" s="168">
        <v>32004.98</v>
      </c>
      <c r="D23" s="96">
        <v>45392</v>
      </c>
      <c r="E23" s="46"/>
    </row>
    <row r="24" spans="1:14" ht="19.5" customHeight="1" x14ac:dyDescent="0.2">
      <c r="A24" s="56" t="s">
        <v>78</v>
      </c>
      <c r="B24" s="46" t="s">
        <v>242</v>
      </c>
      <c r="C24" s="168">
        <v>30525</v>
      </c>
      <c r="D24" s="96">
        <v>45386</v>
      </c>
      <c r="E24" s="46"/>
    </row>
    <row r="25" spans="1:14" ht="19.5" customHeight="1" x14ac:dyDescent="0.2">
      <c r="A25" s="56" t="s">
        <v>100</v>
      </c>
      <c r="B25" s="46" t="s">
        <v>91</v>
      </c>
      <c r="C25" s="94">
        <v>25384.25</v>
      </c>
      <c r="D25" s="96">
        <v>45392</v>
      </c>
      <c r="E25" s="46"/>
    </row>
    <row r="26" spans="1:14" ht="19.5" customHeight="1" x14ac:dyDescent="0.2">
      <c r="A26" s="56" t="s">
        <v>79</v>
      </c>
      <c r="B26" s="46" t="s">
        <v>77</v>
      </c>
      <c r="C26" s="94">
        <v>25382.31</v>
      </c>
      <c r="D26" s="96">
        <v>45384</v>
      </c>
      <c r="E26" s="46"/>
    </row>
    <row r="27" spans="1:14" ht="19.5" customHeight="1" x14ac:dyDescent="0.2">
      <c r="A27" s="56" t="s">
        <v>217</v>
      </c>
      <c r="B27" s="46" t="s">
        <v>81</v>
      </c>
      <c r="C27" s="94">
        <v>18678</v>
      </c>
      <c r="D27" s="96">
        <v>45392</v>
      </c>
      <c r="E27" s="46"/>
    </row>
    <row r="28" spans="1:14" ht="19.5" customHeight="1" x14ac:dyDescent="0.2">
      <c r="A28" s="56" t="s">
        <v>330</v>
      </c>
      <c r="B28" s="46" t="s">
        <v>331</v>
      </c>
      <c r="C28" s="94">
        <v>17396.599999999999</v>
      </c>
      <c r="D28" s="96">
        <v>45386</v>
      </c>
      <c r="E28" s="46"/>
    </row>
    <row r="29" spans="1:14" ht="19.5" customHeight="1" x14ac:dyDescent="0.2">
      <c r="A29" s="56" t="s">
        <v>100</v>
      </c>
      <c r="B29" s="46" t="s">
        <v>91</v>
      </c>
      <c r="C29" s="94">
        <v>17034.580000000002</v>
      </c>
      <c r="D29" s="96">
        <v>45399</v>
      </c>
      <c r="E29" s="46"/>
    </row>
    <row r="30" spans="1:14" ht="19.5" customHeight="1" x14ac:dyDescent="0.2">
      <c r="A30" s="56" t="s">
        <v>332</v>
      </c>
      <c r="B30" s="46" t="s">
        <v>77</v>
      </c>
      <c r="C30" s="94">
        <v>16151.91</v>
      </c>
      <c r="D30" s="96">
        <v>45386</v>
      </c>
      <c r="E30" s="46"/>
    </row>
    <row r="31" spans="1:14" ht="19.5" customHeight="1" x14ac:dyDescent="0.2">
      <c r="A31" s="56" t="s">
        <v>333</v>
      </c>
      <c r="B31" s="46" t="s">
        <v>334</v>
      </c>
      <c r="C31" s="94">
        <v>16125</v>
      </c>
      <c r="D31" s="96">
        <v>45386</v>
      </c>
      <c r="E31" s="46"/>
    </row>
    <row r="32" spans="1:14" ht="19.5" customHeight="1" x14ac:dyDescent="0.2">
      <c r="A32" s="56" t="s">
        <v>169</v>
      </c>
      <c r="B32" s="46" t="s">
        <v>335</v>
      </c>
      <c r="C32" s="94">
        <v>15833.1</v>
      </c>
      <c r="D32" s="96">
        <v>45386</v>
      </c>
      <c r="E32" s="46"/>
    </row>
    <row r="33" spans="1:5" ht="19.5" customHeight="1" x14ac:dyDescent="0.2">
      <c r="A33" s="56" t="s">
        <v>314</v>
      </c>
      <c r="B33" s="46" t="s">
        <v>710</v>
      </c>
      <c r="C33" s="94">
        <v>15742.78</v>
      </c>
      <c r="D33" s="96">
        <v>45391</v>
      </c>
      <c r="E33" s="46"/>
    </row>
    <row r="34" spans="1:5" ht="19.5" customHeight="1" x14ac:dyDescent="0.2">
      <c r="A34" s="56" t="s">
        <v>100</v>
      </c>
      <c r="B34" s="46" t="s">
        <v>91</v>
      </c>
      <c r="C34" s="94">
        <v>15674.84</v>
      </c>
      <c r="D34" s="96">
        <v>45411</v>
      </c>
      <c r="E34" s="46"/>
    </row>
    <row r="35" spans="1:5" ht="19.5" customHeight="1" x14ac:dyDescent="0.2">
      <c r="A35" s="56" t="s">
        <v>336</v>
      </c>
      <c r="B35" s="46" t="s">
        <v>712</v>
      </c>
      <c r="C35" s="94">
        <v>15435.3</v>
      </c>
      <c r="D35" s="96">
        <v>45407</v>
      </c>
      <c r="E35" s="46"/>
    </row>
    <row r="36" spans="1:5" ht="19.5" customHeight="1" x14ac:dyDescent="0.2">
      <c r="A36" s="56" t="s">
        <v>231</v>
      </c>
      <c r="B36" s="183" t="s">
        <v>337</v>
      </c>
      <c r="C36" s="94">
        <v>14350</v>
      </c>
      <c r="D36" s="96">
        <v>45386</v>
      </c>
      <c r="E36" s="46"/>
    </row>
    <row r="37" spans="1:5" ht="19.5" customHeight="1" x14ac:dyDescent="0.2">
      <c r="A37" s="56" t="s">
        <v>274</v>
      </c>
      <c r="B37" s="46" t="s">
        <v>338</v>
      </c>
      <c r="C37" s="94">
        <v>13838</v>
      </c>
      <c r="D37" s="96">
        <v>45406</v>
      </c>
      <c r="E37" s="46"/>
    </row>
    <row r="38" spans="1:5" ht="19.5" customHeight="1" x14ac:dyDescent="0.2">
      <c r="A38" s="56" t="s">
        <v>132</v>
      </c>
      <c r="B38" s="46" t="s">
        <v>81</v>
      </c>
      <c r="C38" s="94">
        <v>12264</v>
      </c>
      <c r="D38" s="96">
        <v>45386</v>
      </c>
      <c r="E38" s="46"/>
    </row>
    <row r="39" spans="1:5" ht="19.5" customHeight="1" x14ac:dyDescent="0.2">
      <c r="A39" s="56" t="s">
        <v>339</v>
      </c>
      <c r="B39" s="46" t="s">
        <v>340</v>
      </c>
      <c r="C39" s="94">
        <v>11902.69</v>
      </c>
      <c r="D39" s="96">
        <v>45406</v>
      </c>
      <c r="E39" s="46"/>
    </row>
    <row r="40" spans="1:5" ht="19.5" customHeight="1" x14ac:dyDescent="0.2">
      <c r="A40" s="56" t="s">
        <v>341</v>
      </c>
      <c r="B40" s="46" t="s">
        <v>342</v>
      </c>
      <c r="C40" s="94">
        <v>11840</v>
      </c>
      <c r="D40" s="96">
        <v>45397</v>
      </c>
      <c r="E40" s="46"/>
    </row>
    <row r="41" spans="1:5" ht="19.5" customHeight="1" x14ac:dyDescent="0.2">
      <c r="A41" s="56" t="s">
        <v>219</v>
      </c>
      <c r="B41" s="46" t="s">
        <v>343</v>
      </c>
      <c r="C41" s="94">
        <v>11664.3</v>
      </c>
      <c r="D41" s="96">
        <v>45392</v>
      </c>
      <c r="E41" s="46"/>
    </row>
    <row r="42" spans="1:5" ht="19.5" customHeight="1" x14ac:dyDescent="0.2">
      <c r="A42" s="56" t="s">
        <v>344</v>
      </c>
      <c r="B42" s="46" t="s">
        <v>345</v>
      </c>
      <c r="C42" s="94">
        <v>11012.82</v>
      </c>
      <c r="D42" s="96">
        <v>45400</v>
      </c>
      <c r="E42" s="46"/>
    </row>
    <row r="43" spans="1:5" ht="19.5" customHeight="1" x14ac:dyDescent="0.2">
      <c r="A43" s="56" t="s">
        <v>332</v>
      </c>
      <c r="B43" s="46" t="s">
        <v>77</v>
      </c>
      <c r="C43" s="94">
        <v>10974.38</v>
      </c>
      <c r="D43" s="96">
        <v>45406</v>
      </c>
      <c r="E43" s="46"/>
    </row>
    <row r="44" spans="1:5" ht="19.5" customHeight="1" x14ac:dyDescent="0.2">
      <c r="A44" s="56" t="s">
        <v>346</v>
      </c>
      <c r="B44" s="46" t="s">
        <v>347</v>
      </c>
      <c r="C44" s="94">
        <v>10604.5</v>
      </c>
      <c r="D44" s="96">
        <v>45399</v>
      </c>
      <c r="E44" s="46"/>
    </row>
    <row r="45" spans="1:5" ht="19.5" customHeight="1" x14ac:dyDescent="0.2">
      <c r="A45" s="56" t="s">
        <v>244</v>
      </c>
      <c r="B45" s="46" t="s">
        <v>348</v>
      </c>
      <c r="C45" s="94">
        <v>9886.75</v>
      </c>
      <c r="D45" s="96">
        <v>45392</v>
      </c>
      <c r="E45" s="46"/>
    </row>
    <row r="46" spans="1:5" ht="19.5" customHeight="1" x14ac:dyDescent="0.2">
      <c r="A46" s="56" t="s">
        <v>349</v>
      </c>
      <c r="B46" s="46" t="s">
        <v>350</v>
      </c>
      <c r="C46" s="94">
        <v>9874.67</v>
      </c>
      <c r="D46" s="96">
        <v>45411</v>
      </c>
      <c r="E46" s="46"/>
    </row>
    <row r="47" spans="1:5" ht="19.5" customHeight="1" x14ac:dyDescent="0.2">
      <c r="A47" s="56" t="s">
        <v>351</v>
      </c>
      <c r="B47" s="46" t="s">
        <v>178</v>
      </c>
      <c r="C47" s="94">
        <v>8652.09</v>
      </c>
      <c r="D47" s="96">
        <v>45406</v>
      </c>
      <c r="E47" s="46"/>
    </row>
    <row r="48" spans="1:5" ht="19.5" customHeight="1" x14ac:dyDescent="0.2">
      <c r="A48" s="56" t="s">
        <v>352</v>
      </c>
      <c r="B48" s="46" t="s">
        <v>353</v>
      </c>
      <c r="C48" s="94">
        <v>8331.6</v>
      </c>
      <c r="D48" s="96">
        <v>45406</v>
      </c>
      <c r="E48" s="46"/>
    </row>
    <row r="49" spans="1:5" ht="19.5" customHeight="1" x14ac:dyDescent="0.2">
      <c r="A49" s="56" t="s">
        <v>171</v>
      </c>
      <c r="B49" s="46" t="s">
        <v>77</v>
      </c>
      <c r="C49" s="94">
        <v>8223.52</v>
      </c>
      <c r="D49" s="96">
        <v>45406</v>
      </c>
      <c r="E49" s="46"/>
    </row>
    <row r="50" spans="1:5" ht="19.5" customHeight="1" x14ac:dyDescent="0.2">
      <c r="A50" s="56" t="s">
        <v>354</v>
      </c>
      <c r="B50" s="46" t="s">
        <v>355</v>
      </c>
      <c r="C50" s="94">
        <v>7890</v>
      </c>
      <c r="D50" s="96">
        <v>45392</v>
      </c>
      <c r="E50" s="46"/>
    </row>
    <row r="51" spans="1:5" ht="19.5" customHeight="1" x14ac:dyDescent="0.2">
      <c r="A51" s="56" t="s">
        <v>243</v>
      </c>
      <c r="B51" s="46" t="s">
        <v>356</v>
      </c>
      <c r="C51" s="94">
        <v>7500</v>
      </c>
      <c r="D51" s="96">
        <v>45386</v>
      </c>
      <c r="E51" s="46"/>
    </row>
    <row r="52" spans="1:5" ht="19.5" customHeight="1" x14ac:dyDescent="0.2">
      <c r="A52" s="56" t="s">
        <v>146</v>
      </c>
      <c r="B52" s="46" t="s">
        <v>81</v>
      </c>
      <c r="C52" s="94">
        <v>7340</v>
      </c>
      <c r="D52" s="96">
        <v>45392</v>
      </c>
      <c r="E52" s="46"/>
    </row>
    <row r="53" spans="1:5" ht="19.5" customHeight="1" x14ac:dyDescent="0.2">
      <c r="A53" s="56" t="s">
        <v>357</v>
      </c>
      <c r="B53" s="46" t="s">
        <v>358</v>
      </c>
      <c r="C53" s="94">
        <v>6840</v>
      </c>
      <c r="D53" s="96">
        <v>45406</v>
      </c>
      <c r="E53" s="46"/>
    </row>
    <row r="54" spans="1:5" ht="19.5" customHeight="1" x14ac:dyDescent="0.2">
      <c r="A54" s="56" t="s">
        <v>359</v>
      </c>
      <c r="B54" s="46" t="s">
        <v>81</v>
      </c>
      <c r="C54" s="94">
        <v>6751.94</v>
      </c>
      <c r="D54" s="96">
        <v>45393</v>
      </c>
      <c r="E54" s="46"/>
    </row>
    <row r="55" spans="1:5" ht="19.5" customHeight="1" x14ac:dyDescent="0.2">
      <c r="A55" s="56" t="s">
        <v>360</v>
      </c>
      <c r="B55" s="46" t="s">
        <v>82</v>
      </c>
      <c r="C55" s="94">
        <v>6568.25</v>
      </c>
      <c r="D55" s="96">
        <v>45399</v>
      </c>
      <c r="E55" s="46"/>
    </row>
    <row r="56" spans="1:5" ht="19.5" customHeight="1" x14ac:dyDescent="0.2">
      <c r="A56" s="56" t="s">
        <v>141</v>
      </c>
      <c r="B56" s="46" t="s">
        <v>80</v>
      </c>
      <c r="C56" s="94">
        <v>6295.06</v>
      </c>
      <c r="D56" s="96">
        <v>45399</v>
      </c>
      <c r="E56" s="46"/>
    </row>
    <row r="57" spans="1:5" ht="19.5" customHeight="1" x14ac:dyDescent="0.2">
      <c r="A57" s="56" t="s">
        <v>262</v>
      </c>
      <c r="B57" s="46" t="s">
        <v>81</v>
      </c>
      <c r="C57" s="94">
        <v>6100</v>
      </c>
      <c r="D57" s="96">
        <v>45392</v>
      </c>
      <c r="E57" s="46"/>
    </row>
    <row r="58" spans="1:5" ht="19.5" customHeight="1" x14ac:dyDescent="0.2">
      <c r="A58" s="56" t="s">
        <v>361</v>
      </c>
      <c r="B58" s="46" t="s">
        <v>175</v>
      </c>
      <c r="C58" s="94">
        <v>5928.97</v>
      </c>
      <c r="D58" s="96">
        <v>45392</v>
      </c>
      <c r="E58" s="46"/>
    </row>
    <row r="59" spans="1:5" ht="19.5" customHeight="1" x14ac:dyDescent="0.2">
      <c r="A59" s="56" t="s">
        <v>362</v>
      </c>
      <c r="B59" s="46" t="s">
        <v>363</v>
      </c>
      <c r="C59" s="94">
        <v>5865</v>
      </c>
      <c r="D59" s="96">
        <v>45386</v>
      </c>
      <c r="E59" s="46"/>
    </row>
    <row r="60" spans="1:5" ht="19.5" customHeight="1" x14ac:dyDescent="0.2">
      <c r="A60" s="56" t="s">
        <v>364</v>
      </c>
      <c r="B60" s="46" t="s">
        <v>365</v>
      </c>
      <c r="C60" s="94">
        <v>5838.61</v>
      </c>
      <c r="D60" s="96">
        <v>45407</v>
      </c>
      <c r="E60" s="46"/>
    </row>
    <row r="61" spans="1:5" ht="19.5" customHeight="1" x14ac:dyDescent="0.2">
      <c r="A61" s="56" t="s">
        <v>366</v>
      </c>
      <c r="B61" s="46" t="s">
        <v>367</v>
      </c>
      <c r="C61" s="94">
        <v>5831.51</v>
      </c>
      <c r="D61" s="96">
        <v>45386</v>
      </c>
      <c r="E61" s="46"/>
    </row>
    <row r="62" spans="1:5" ht="19.5" customHeight="1" x14ac:dyDescent="0.2">
      <c r="A62" s="56" t="s">
        <v>368</v>
      </c>
      <c r="B62" s="46" t="s">
        <v>369</v>
      </c>
      <c r="C62" s="94">
        <v>5695</v>
      </c>
      <c r="D62" s="96">
        <v>45392</v>
      </c>
      <c r="E62" s="46"/>
    </row>
    <row r="63" spans="1:5" ht="19.5" customHeight="1" x14ac:dyDescent="0.2">
      <c r="A63" s="56" t="s">
        <v>370</v>
      </c>
      <c r="B63" s="46" t="s">
        <v>371</v>
      </c>
      <c r="C63" s="94">
        <v>5605</v>
      </c>
      <c r="D63" s="96">
        <v>45411</v>
      </c>
      <c r="E63" s="46"/>
    </row>
    <row r="64" spans="1:5" ht="19.5" customHeight="1" x14ac:dyDescent="0.2">
      <c r="A64" s="56" t="s">
        <v>244</v>
      </c>
      <c r="B64" s="46" t="s">
        <v>245</v>
      </c>
      <c r="C64" s="94">
        <v>5588.75</v>
      </c>
      <c r="D64" s="96">
        <v>45394</v>
      </c>
      <c r="E64" s="46"/>
    </row>
    <row r="65" spans="1:5" ht="19.5" customHeight="1" x14ac:dyDescent="0.2">
      <c r="A65" s="56" t="s">
        <v>372</v>
      </c>
      <c r="B65" s="46" t="s">
        <v>218</v>
      </c>
      <c r="C65" s="94">
        <v>5070</v>
      </c>
      <c r="D65" s="96">
        <v>45407</v>
      </c>
      <c r="E65" s="46"/>
    </row>
    <row r="66" spans="1:5" ht="19.5" customHeight="1" x14ac:dyDescent="0.2">
      <c r="A66" s="56" t="s">
        <v>373</v>
      </c>
      <c r="B66" s="46" t="s">
        <v>374</v>
      </c>
      <c r="C66" s="94">
        <v>5000</v>
      </c>
      <c r="D66" s="96">
        <v>45406</v>
      </c>
      <c r="E66" s="46"/>
    </row>
    <row r="67" spans="1:5" ht="19.5" customHeight="1" x14ac:dyDescent="0.2">
      <c r="A67" s="56" t="s">
        <v>375</v>
      </c>
      <c r="B67" s="46" t="s">
        <v>376</v>
      </c>
      <c r="C67" s="94">
        <v>4983.78</v>
      </c>
      <c r="D67" s="96">
        <v>45407</v>
      </c>
      <c r="E67" s="46"/>
    </row>
    <row r="68" spans="1:5" ht="19.5" customHeight="1" x14ac:dyDescent="0.2">
      <c r="A68" s="56" t="s">
        <v>377</v>
      </c>
      <c r="B68" s="46" t="s">
        <v>184</v>
      </c>
      <c r="C68" s="94">
        <v>4758.76</v>
      </c>
      <c r="D68" s="96">
        <v>45392</v>
      </c>
      <c r="E68" s="46"/>
    </row>
    <row r="69" spans="1:5" ht="19.5" customHeight="1" x14ac:dyDescent="0.2">
      <c r="A69" s="56" t="s">
        <v>378</v>
      </c>
      <c r="B69" s="46" t="s">
        <v>184</v>
      </c>
      <c r="C69" s="94">
        <v>4264.2</v>
      </c>
      <c r="D69" s="96">
        <v>45392</v>
      </c>
      <c r="E69" s="46"/>
    </row>
    <row r="70" spans="1:5" ht="19.5" customHeight="1" x14ac:dyDescent="0.2">
      <c r="A70" s="56" t="s">
        <v>151</v>
      </c>
      <c r="B70" s="46" t="s">
        <v>159</v>
      </c>
      <c r="C70" s="94">
        <v>4249.6400000000003</v>
      </c>
      <c r="D70" s="96">
        <v>45392</v>
      </c>
      <c r="E70" s="46"/>
    </row>
    <row r="71" spans="1:5" ht="19.5" customHeight="1" x14ac:dyDescent="0.2">
      <c r="A71" s="56" t="s">
        <v>157</v>
      </c>
      <c r="B71" s="46" t="s">
        <v>158</v>
      </c>
      <c r="C71" s="94">
        <v>4200</v>
      </c>
      <c r="D71" s="96">
        <v>45406</v>
      </c>
      <c r="E71" s="46"/>
    </row>
    <row r="72" spans="1:5" ht="19.5" customHeight="1" x14ac:dyDescent="0.2">
      <c r="A72" s="56" t="s">
        <v>220</v>
      </c>
      <c r="B72" s="46" t="s">
        <v>91</v>
      </c>
      <c r="C72" s="94">
        <v>4147.58</v>
      </c>
      <c r="D72" s="96">
        <v>45399</v>
      </c>
      <c r="E72" s="46"/>
    </row>
    <row r="73" spans="1:5" ht="19.5" customHeight="1" x14ac:dyDescent="0.2">
      <c r="A73" s="56" t="s">
        <v>85</v>
      </c>
      <c r="B73" s="46" t="s">
        <v>126</v>
      </c>
      <c r="C73" s="94">
        <v>4103.76</v>
      </c>
      <c r="D73" s="96">
        <v>45392</v>
      </c>
      <c r="E73" s="46"/>
    </row>
    <row r="74" spans="1:5" ht="19.5" customHeight="1" x14ac:dyDescent="0.2">
      <c r="A74" s="56" t="s">
        <v>379</v>
      </c>
      <c r="B74" s="46" t="s">
        <v>380</v>
      </c>
      <c r="C74" s="94">
        <v>4000</v>
      </c>
      <c r="D74" s="96">
        <v>45392</v>
      </c>
      <c r="E74" s="46"/>
    </row>
    <row r="75" spans="1:5" ht="19.5" customHeight="1" x14ac:dyDescent="0.2">
      <c r="A75" s="56" t="s">
        <v>241</v>
      </c>
      <c r="B75" s="46" t="s">
        <v>77</v>
      </c>
      <c r="C75" s="94">
        <v>3991.29</v>
      </c>
      <c r="D75" s="96">
        <v>45406</v>
      </c>
      <c r="E75" s="46"/>
    </row>
    <row r="76" spans="1:5" ht="19.5" customHeight="1" x14ac:dyDescent="0.2">
      <c r="A76" s="56" t="s">
        <v>381</v>
      </c>
      <c r="B76" s="46" t="s">
        <v>175</v>
      </c>
      <c r="C76" s="94">
        <v>3960</v>
      </c>
      <c r="D76" s="96">
        <v>45406</v>
      </c>
      <c r="E76" s="46"/>
    </row>
    <row r="77" spans="1:5" ht="19.5" customHeight="1" x14ac:dyDescent="0.2">
      <c r="A77" s="56" t="s">
        <v>382</v>
      </c>
      <c r="B77" s="46" t="s">
        <v>234</v>
      </c>
      <c r="C77" s="94">
        <v>3950</v>
      </c>
      <c r="D77" s="96">
        <v>45386</v>
      </c>
      <c r="E77" s="46"/>
    </row>
    <row r="78" spans="1:5" ht="19.5" customHeight="1" x14ac:dyDescent="0.2">
      <c r="A78" s="56" t="s">
        <v>141</v>
      </c>
      <c r="B78" s="46" t="s">
        <v>80</v>
      </c>
      <c r="C78" s="94">
        <v>3935.3</v>
      </c>
      <c r="D78" s="96">
        <v>45386</v>
      </c>
      <c r="E78" s="46"/>
    </row>
    <row r="79" spans="1:5" ht="19.5" customHeight="1" x14ac:dyDescent="0.2">
      <c r="A79" s="56" t="s">
        <v>383</v>
      </c>
      <c r="B79" s="46" t="s">
        <v>174</v>
      </c>
      <c r="C79" s="94">
        <v>3798</v>
      </c>
      <c r="D79" s="96">
        <v>45400</v>
      </c>
      <c r="E79" s="46"/>
    </row>
    <row r="80" spans="1:5" ht="19.5" customHeight="1" x14ac:dyDescent="0.2">
      <c r="A80" s="56" t="s">
        <v>79</v>
      </c>
      <c r="B80" s="46" t="s">
        <v>77</v>
      </c>
      <c r="C80" s="94">
        <v>3774.82</v>
      </c>
      <c r="D80" s="96">
        <v>45386</v>
      </c>
      <c r="E80" s="46"/>
    </row>
    <row r="81" spans="1:5" ht="19.5" customHeight="1" x14ac:dyDescent="0.2">
      <c r="A81" s="56" t="s">
        <v>384</v>
      </c>
      <c r="B81" s="46" t="s">
        <v>385</v>
      </c>
      <c r="C81" s="94">
        <v>3574.5</v>
      </c>
      <c r="D81" s="96">
        <v>45407</v>
      </c>
      <c r="E81" s="46"/>
    </row>
    <row r="82" spans="1:5" ht="19.5" customHeight="1" x14ac:dyDescent="0.2">
      <c r="A82" s="56" t="s">
        <v>84</v>
      </c>
      <c r="B82" s="46" t="s">
        <v>386</v>
      </c>
      <c r="C82" s="94">
        <v>3571.47</v>
      </c>
      <c r="D82" s="96">
        <v>45392</v>
      </c>
      <c r="E82" s="46"/>
    </row>
    <row r="83" spans="1:5" ht="19.5" customHeight="1" x14ac:dyDescent="0.2">
      <c r="A83" s="56" t="s">
        <v>387</v>
      </c>
      <c r="B83" s="46" t="s">
        <v>388</v>
      </c>
      <c r="C83" s="94">
        <v>3348.99</v>
      </c>
      <c r="D83" s="96">
        <v>45386</v>
      </c>
      <c r="E83" s="46"/>
    </row>
    <row r="84" spans="1:5" ht="19.5" customHeight="1" x14ac:dyDescent="0.2">
      <c r="A84" s="56" t="s">
        <v>112</v>
      </c>
      <c r="B84" s="46" t="s">
        <v>389</v>
      </c>
      <c r="C84" s="94">
        <v>3312.56</v>
      </c>
      <c r="D84" s="96">
        <v>45404</v>
      </c>
      <c r="E84" s="46"/>
    </row>
    <row r="85" spans="1:5" ht="19.5" customHeight="1" x14ac:dyDescent="0.2">
      <c r="A85" s="56" t="s">
        <v>390</v>
      </c>
      <c r="B85" s="46" t="s">
        <v>82</v>
      </c>
      <c r="C85" s="94">
        <v>3206.79</v>
      </c>
      <c r="D85" s="96">
        <v>45406</v>
      </c>
      <c r="E85" s="46"/>
    </row>
    <row r="86" spans="1:5" ht="19.5" customHeight="1" x14ac:dyDescent="0.2">
      <c r="A86" s="56" t="s">
        <v>391</v>
      </c>
      <c r="B86" s="46" t="s">
        <v>392</v>
      </c>
      <c r="C86" s="94">
        <v>3165</v>
      </c>
      <c r="D86" s="96">
        <v>45386</v>
      </c>
      <c r="E86" s="46"/>
    </row>
    <row r="87" spans="1:5" ht="19.5" customHeight="1" x14ac:dyDescent="0.2">
      <c r="A87" s="56" t="s">
        <v>314</v>
      </c>
      <c r="B87" s="46" t="s">
        <v>713</v>
      </c>
      <c r="C87" s="94">
        <v>3144.25</v>
      </c>
      <c r="D87" s="96">
        <v>45391</v>
      </c>
      <c r="E87" s="46"/>
    </row>
    <row r="88" spans="1:5" ht="19.5" customHeight="1" x14ac:dyDescent="0.2">
      <c r="A88" s="56" t="s">
        <v>393</v>
      </c>
      <c r="B88" s="46" t="s">
        <v>394</v>
      </c>
      <c r="C88" s="94">
        <v>3127.35</v>
      </c>
      <c r="D88" s="96">
        <v>45399</v>
      </c>
      <c r="E88" s="46"/>
    </row>
    <row r="89" spans="1:5" ht="19.5" customHeight="1" x14ac:dyDescent="0.2">
      <c r="A89" s="56" t="s">
        <v>235</v>
      </c>
      <c r="B89" s="46" t="s">
        <v>92</v>
      </c>
      <c r="C89" s="94">
        <v>3110.6</v>
      </c>
      <c r="D89" s="96">
        <v>45386</v>
      </c>
      <c r="E89" s="46"/>
    </row>
    <row r="90" spans="1:5" ht="19.5" customHeight="1" x14ac:dyDescent="0.2">
      <c r="A90" s="56" t="s">
        <v>395</v>
      </c>
      <c r="B90" s="46" t="s">
        <v>396</v>
      </c>
      <c r="C90" s="94">
        <v>3049.34</v>
      </c>
      <c r="D90" s="96">
        <v>45411</v>
      </c>
      <c r="E90" s="46"/>
    </row>
    <row r="91" spans="1:5" ht="19.5" customHeight="1" x14ac:dyDescent="0.2">
      <c r="A91" s="56" t="s">
        <v>250</v>
      </c>
      <c r="B91" s="46" t="s">
        <v>251</v>
      </c>
      <c r="C91" s="94">
        <v>3000</v>
      </c>
      <c r="D91" s="96">
        <v>45386</v>
      </c>
      <c r="E91" s="46"/>
    </row>
    <row r="92" spans="1:5" ht="19.5" customHeight="1" x14ac:dyDescent="0.2">
      <c r="A92" s="56" t="s">
        <v>397</v>
      </c>
      <c r="B92" s="46" t="s">
        <v>398</v>
      </c>
      <c r="C92" s="94">
        <v>2994.2</v>
      </c>
      <c r="D92" s="96">
        <v>45386</v>
      </c>
      <c r="E92" s="46"/>
    </row>
    <row r="93" spans="1:5" ht="19.5" customHeight="1" x14ac:dyDescent="0.2">
      <c r="A93" s="56" t="s">
        <v>399</v>
      </c>
      <c r="B93" s="46" t="s">
        <v>92</v>
      </c>
      <c r="C93" s="94">
        <v>2956.95</v>
      </c>
      <c r="D93" s="96">
        <v>45397</v>
      </c>
      <c r="E93" s="46"/>
    </row>
    <row r="94" spans="1:5" ht="19.5" customHeight="1" x14ac:dyDescent="0.2">
      <c r="A94" s="56" t="s">
        <v>400</v>
      </c>
      <c r="B94" s="46" t="s">
        <v>715</v>
      </c>
      <c r="C94" s="94">
        <v>2891.23</v>
      </c>
      <c r="D94" s="96">
        <v>45392</v>
      </c>
      <c r="E94" s="46"/>
    </row>
    <row r="95" spans="1:5" ht="19.5" customHeight="1" x14ac:dyDescent="0.2">
      <c r="A95" s="56" t="s">
        <v>401</v>
      </c>
      <c r="B95" s="46" t="s">
        <v>402</v>
      </c>
      <c r="C95" s="94">
        <v>2854.5</v>
      </c>
      <c r="D95" s="96">
        <v>45386</v>
      </c>
      <c r="E95" s="46"/>
    </row>
    <row r="96" spans="1:5" ht="19.5" customHeight="1" x14ac:dyDescent="0.2">
      <c r="A96" s="56" t="s">
        <v>106</v>
      </c>
      <c r="B96" s="46" t="s">
        <v>173</v>
      </c>
      <c r="C96" s="94">
        <v>2832.6</v>
      </c>
      <c r="D96" s="96">
        <v>45393</v>
      </c>
      <c r="E96" s="46"/>
    </row>
    <row r="97" spans="1:5" ht="19.5" customHeight="1" x14ac:dyDescent="0.2">
      <c r="A97" s="56" t="s">
        <v>403</v>
      </c>
      <c r="B97" s="46" t="s">
        <v>91</v>
      </c>
      <c r="C97" s="94">
        <v>2668.41</v>
      </c>
      <c r="D97" s="96">
        <v>45386</v>
      </c>
      <c r="E97" s="46"/>
    </row>
    <row r="98" spans="1:5" ht="19.5" customHeight="1" x14ac:dyDescent="0.2">
      <c r="A98" s="56" t="s">
        <v>177</v>
      </c>
      <c r="B98" s="46" t="s">
        <v>221</v>
      </c>
      <c r="C98" s="94">
        <v>2650</v>
      </c>
      <c r="D98" s="96">
        <v>45397</v>
      </c>
      <c r="E98" s="46"/>
    </row>
    <row r="99" spans="1:5" ht="19.5" customHeight="1" x14ac:dyDescent="0.2">
      <c r="A99" s="56" t="s">
        <v>404</v>
      </c>
      <c r="B99" s="46" t="s">
        <v>405</v>
      </c>
      <c r="C99" s="94">
        <v>2548</v>
      </c>
      <c r="D99" s="96">
        <v>45393</v>
      </c>
      <c r="E99" s="46"/>
    </row>
    <row r="100" spans="1:5" ht="19.5" customHeight="1" x14ac:dyDescent="0.2">
      <c r="A100" s="56" t="s">
        <v>248</v>
      </c>
      <c r="B100" s="46" t="s">
        <v>406</v>
      </c>
      <c r="C100" s="94">
        <v>2532.25</v>
      </c>
      <c r="D100" s="96">
        <v>45407</v>
      </c>
      <c r="E100" s="46"/>
    </row>
    <row r="101" spans="1:5" ht="19.5" customHeight="1" x14ac:dyDescent="0.2">
      <c r="A101" s="56" t="s">
        <v>253</v>
      </c>
      <c r="B101" s="46" t="s">
        <v>407</v>
      </c>
      <c r="C101" s="94">
        <v>2520</v>
      </c>
      <c r="D101" s="96">
        <v>45386</v>
      </c>
      <c r="E101" s="46"/>
    </row>
    <row r="102" spans="1:5" ht="19.5" customHeight="1" x14ac:dyDescent="0.2">
      <c r="A102" s="56" t="s">
        <v>408</v>
      </c>
      <c r="B102" s="46" t="s">
        <v>409</v>
      </c>
      <c r="C102" s="94">
        <v>2500</v>
      </c>
      <c r="D102" s="96">
        <v>45394</v>
      </c>
      <c r="E102" s="46"/>
    </row>
    <row r="103" spans="1:5" ht="19.5" customHeight="1" x14ac:dyDescent="0.2">
      <c r="A103" s="56" t="s">
        <v>256</v>
      </c>
      <c r="B103" s="46" t="s">
        <v>81</v>
      </c>
      <c r="C103" s="94">
        <v>2487.98</v>
      </c>
      <c r="D103" s="96">
        <v>45392</v>
      </c>
      <c r="E103" s="46"/>
    </row>
    <row r="104" spans="1:5" ht="19.5" customHeight="1" x14ac:dyDescent="0.2">
      <c r="A104" s="56" t="s">
        <v>109</v>
      </c>
      <c r="B104" s="46" t="s">
        <v>92</v>
      </c>
      <c r="C104" s="94">
        <v>2483.4499999999998</v>
      </c>
      <c r="D104" s="96">
        <v>45397</v>
      </c>
      <c r="E104" s="46"/>
    </row>
    <row r="105" spans="1:5" ht="19.5" customHeight="1" x14ac:dyDescent="0.2">
      <c r="A105" s="56" t="s">
        <v>87</v>
      </c>
      <c r="B105" s="46" t="s">
        <v>88</v>
      </c>
      <c r="C105" s="94">
        <v>2483.16</v>
      </c>
      <c r="D105" s="96">
        <v>45406</v>
      </c>
      <c r="E105" s="46"/>
    </row>
    <row r="106" spans="1:5" ht="19.5" customHeight="1" x14ac:dyDescent="0.2">
      <c r="A106" s="56" t="s">
        <v>222</v>
      </c>
      <c r="B106" s="46" t="s">
        <v>91</v>
      </c>
      <c r="C106" s="94">
        <v>2444.88</v>
      </c>
      <c r="D106" s="96">
        <v>45397</v>
      </c>
      <c r="E106" s="46"/>
    </row>
    <row r="107" spans="1:5" ht="19.5" customHeight="1" x14ac:dyDescent="0.2">
      <c r="A107" s="56" t="s">
        <v>410</v>
      </c>
      <c r="B107" s="46" t="s">
        <v>411</v>
      </c>
      <c r="C107" s="94">
        <v>2443</v>
      </c>
      <c r="D107" s="96">
        <v>45386</v>
      </c>
      <c r="E107" s="46"/>
    </row>
    <row r="108" spans="1:5" ht="19.5" customHeight="1" x14ac:dyDescent="0.2">
      <c r="A108" s="56" t="s">
        <v>412</v>
      </c>
      <c r="B108" s="46" t="s">
        <v>371</v>
      </c>
      <c r="C108" s="94">
        <v>2305</v>
      </c>
      <c r="D108" s="96">
        <v>45406</v>
      </c>
      <c r="E108" s="46"/>
    </row>
    <row r="109" spans="1:5" ht="19.5" customHeight="1" x14ac:dyDescent="0.2">
      <c r="A109" s="56" t="s">
        <v>105</v>
      </c>
      <c r="B109" s="46" t="s">
        <v>413</v>
      </c>
      <c r="C109" s="94">
        <v>2278.56</v>
      </c>
      <c r="D109" s="96">
        <v>45386</v>
      </c>
      <c r="E109" s="46"/>
    </row>
    <row r="110" spans="1:5" ht="19.5" customHeight="1" x14ac:dyDescent="0.2">
      <c r="A110" s="56" t="s">
        <v>414</v>
      </c>
      <c r="B110" s="46" t="s">
        <v>107</v>
      </c>
      <c r="C110" s="94">
        <v>2260.5100000000002</v>
      </c>
      <c r="D110" s="96">
        <v>45384</v>
      </c>
      <c r="E110" s="46"/>
    </row>
    <row r="111" spans="1:5" ht="19.5" customHeight="1" x14ac:dyDescent="0.2">
      <c r="A111" s="56" t="s">
        <v>415</v>
      </c>
      <c r="B111" s="46" t="s">
        <v>81</v>
      </c>
      <c r="C111" s="94">
        <v>2190.25</v>
      </c>
      <c r="D111" s="96">
        <v>45386</v>
      </c>
      <c r="E111" s="46"/>
    </row>
    <row r="112" spans="1:5" ht="19.5" customHeight="1" x14ac:dyDescent="0.2">
      <c r="A112" s="56" t="s">
        <v>416</v>
      </c>
      <c r="B112" s="46" t="s">
        <v>81</v>
      </c>
      <c r="C112" s="94">
        <v>2147.25</v>
      </c>
      <c r="D112" s="96">
        <v>45407</v>
      </c>
      <c r="E112" s="46"/>
    </row>
    <row r="113" spans="1:5" ht="19.5" customHeight="1" x14ac:dyDescent="0.2">
      <c r="A113" s="56" t="s">
        <v>417</v>
      </c>
      <c r="B113" s="46" t="s">
        <v>418</v>
      </c>
      <c r="C113" s="94">
        <v>2118</v>
      </c>
      <c r="D113" s="96">
        <v>45400</v>
      </c>
      <c r="E113" s="46"/>
    </row>
    <row r="114" spans="1:5" ht="19.5" customHeight="1" x14ac:dyDescent="0.2">
      <c r="A114" s="56" t="s">
        <v>272</v>
      </c>
      <c r="B114" s="46" t="s">
        <v>714</v>
      </c>
      <c r="C114" s="94">
        <v>2050</v>
      </c>
      <c r="D114" s="96">
        <v>45384</v>
      </c>
      <c r="E114" s="46"/>
    </row>
    <row r="115" spans="1:5" ht="19.5" customHeight="1" x14ac:dyDescent="0.2">
      <c r="A115" s="56" t="s">
        <v>351</v>
      </c>
      <c r="B115" s="46" t="s">
        <v>178</v>
      </c>
      <c r="C115" s="94">
        <v>2038</v>
      </c>
      <c r="D115" s="96">
        <v>45386</v>
      </c>
      <c r="E115" s="46"/>
    </row>
    <row r="116" spans="1:5" ht="19.5" customHeight="1" x14ac:dyDescent="0.2">
      <c r="A116" s="56" t="s">
        <v>109</v>
      </c>
      <c r="B116" s="46" t="s">
        <v>92</v>
      </c>
      <c r="C116" s="94">
        <v>1962.6</v>
      </c>
      <c r="D116" s="96">
        <v>45400</v>
      </c>
      <c r="E116" s="46"/>
    </row>
    <row r="117" spans="1:5" ht="19.5" customHeight="1" x14ac:dyDescent="0.2">
      <c r="A117" s="56" t="s">
        <v>419</v>
      </c>
      <c r="B117" s="46" t="s">
        <v>420</v>
      </c>
      <c r="C117" s="94">
        <v>1950</v>
      </c>
      <c r="D117" s="96">
        <v>45393</v>
      </c>
      <c r="E117" s="46"/>
    </row>
    <row r="118" spans="1:5" ht="19.5" customHeight="1" x14ac:dyDescent="0.2">
      <c r="A118" s="56" t="s">
        <v>421</v>
      </c>
      <c r="B118" s="46" t="s">
        <v>89</v>
      </c>
      <c r="C118" s="94">
        <v>1935.85</v>
      </c>
      <c r="D118" s="96">
        <v>45397</v>
      </c>
      <c r="E118" s="46"/>
    </row>
    <row r="119" spans="1:5" ht="19.5" customHeight="1" x14ac:dyDescent="0.2">
      <c r="A119" s="56" t="s">
        <v>108</v>
      </c>
      <c r="B119" s="46" t="s">
        <v>96</v>
      </c>
      <c r="C119" s="94">
        <v>1886.47</v>
      </c>
      <c r="D119" s="96">
        <v>45411</v>
      </c>
      <c r="E119" s="46"/>
    </row>
    <row r="120" spans="1:5" ht="19.5" customHeight="1" x14ac:dyDescent="0.2">
      <c r="A120" s="56" t="s">
        <v>422</v>
      </c>
      <c r="B120" s="46" t="s">
        <v>82</v>
      </c>
      <c r="C120" s="94">
        <v>1846</v>
      </c>
      <c r="D120" s="96">
        <v>45400</v>
      </c>
      <c r="E120" s="46"/>
    </row>
    <row r="121" spans="1:5" ht="19.5" customHeight="1" x14ac:dyDescent="0.2">
      <c r="A121" s="56" t="s">
        <v>423</v>
      </c>
      <c r="B121" s="46" t="s">
        <v>424</v>
      </c>
      <c r="C121" s="94">
        <v>1824.34</v>
      </c>
      <c r="D121" s="96">
        <v>45386</v>
      </c>
      <c r="E121" s="46"/>
    </row>
    <row r="122" spans="1:5" ht="19.5" customHeight="1" x14ac:dyDescent="0.2">
      <c r="A122" s="56" t="s">
        <v>258</v>
      </c>
      <c r="B122" s="46" t="s">
        <v>89</v>
      </c>
      <c r="C122" s="94">
        <v>1803.95</v>
      </c>
      <c r="D122" s="96">
        <v>45386</v>
      </c>
      <c r="E122" s="46"/>
    </row>
    <row r="123" spans="1:5" ht="19.5" customHeight="1" x14ac:dyDescent="0.2">
      <c r="A123" s="56" t="s">
        <v>425</v>
      </c>
      <c r="B123" s="46" t="s">
        <v>104</v>
      </c>
      <c r="C123" s="94">
        <v>1800</v>
      </c>
      <c r="D123" s="96">
        <v>45386</v>
      </c>
      <c r="E123" s="46"/>
    </row>
    <row r="124" spans="1:5" ht="19.5" customHeight="1" x14ac:dyDescent="0.2">
      <c r="A124" s="56" t="s">
        <v>220</v>
      </c>
      <c r="B124" s="46" t="s">
        <v>91</v>
      </c>
      <c r="C124" s="94">
        <v>1784.95</v>
      </c>
      <c r="D124" s="96">
        <v>45397</v>
      </c>
      <c r="E124" s="46"/>
    </row>
    <row r="125" spans="1:5" ht="19.5" customHeight="1" x14ac:dyDescent="0.2">
      <c r="A125" s="56" t="s">
        <v>426</v>
      </c>
      <c r="B125" s="46" t="s">
        <v>181</v>
      </c>
      <c r="C125" s="94">
        <v>1762.85</v>
      </c>
      <c r="D125" s="96">
        <v>45399</v>
      </c>
      <c r="E125" s="46"/>
    </row>
    <row r="126" spans="1:5" ht="19.5" customHeight="1" x14ac:dyDescent="0.2">
      <c r="A126" s="56" t="s">
        <v>156</v>
      </c>
      <c r="B126" s="46" t="s">
        <v>427</v>
      </c>
      <c r="C126" s="94">
        <v>1749</v>
      </c>
      <c r="D126" s="96">
        <v>45386</v>
      </c>
      <c r="E126" s="46"/>
    </row>
    <row r="127" spans="1:5" ht="19.5" customHeight="1" x14ac:dyDescent="0.2">
      <c r="A127" s="56" t="s">
        <v>428</v>
      </c>
      <c r="B127" s="46" t="s">
        <v>81</v>
      </c>
      <c r="C127" s="94">
        <v>1748</v>
      </c>
      <c r="D127" s="96">
        <v>45386</v>
      </c>
      <c r="E127" s="46"/>
    </row>
    <row r="128" spans="1:5" ht="19.5" customHeight="1" x14ac:dyDescent="0.2">
      <c r="A128" s="56" t="s">
        <v>79</v>
      </c>
      <c r="B128" s="46" t="s">
        <v>77</v>
      </c>
      <c r="C128" s="94">
        <v>1740.91</v>
      </c>
      <c r="D128" s="96">
        <v>45387</v>
      </c>
      <c r="E128" s="46"/>
    </row>
    <row r="129" spans="1:5" ht="19.5" customHeight="1" x14ac:dyDescent="0.2">
      <c r="A129" s="56" t="s">
        <v>395</v>
      </c>
      <c r="B129" s="46" t="s">
        <v>429</v>
      </c>
      <c r="C129" s="94">
        <v>1690.03</v>
      </c>
      <c r="D129" s="96">
        <v>45393</v>
      </c>
      <c r="E129" s="46"/>
    </row>
    <row r="130" spans="1:5" ht="19.5" customHeight="1" x14ac:dyDescent="0.2">
      <c r="A130" s="56" t="s">
        <v>149</v>
      </c>
      <c r="B130" s="46" t="s">
        <v>255</v>
      </c>
      <c r="C130" s="94">
        <v>1676.35</v>
      </c>
      <c r="D130" s="96">
        <v>45386</v>
      </c>
      <c r="E130" s="46"/>
    </row>
    <row r="131" spans="1:5" ht="19.5" customHeight="1" x14ac:dyDescent="0.2">
      <c r="A131" s="56" t="s">
        <v>79</v>
      </c>
      <c r="B131" s="46" t="s">
        <v>77</v>
      </c>
      <c r="C131" s="94">
        <v>1676.1</v>
      </c>
      <c r="D131" s="96">
        <v>45411</v>
      </c>
      <c r="E131" s="46"/>
    </row>
    <row r="132" spans="1:5" ht="19.5" customHeight="1" x14ac:dyDescent="0.2">
      <c r="A132" s="56" t="s">
        <v>93</v>
      </c>
      <c r="B132" s="46" t="s">
        <v>88</v>
      </c>
      <c r="C132" s="94">
        <v>1671.72</v>
      </c>
      <c r="D132" s="96">
        <v>45387</v>
      </c>
      <c r="E132" s="46"/>
    </row>
    <row r="133" spans="1:5" ht="19.5" customHeight="1" x14ac:dyDescent="0.2">
      <c r="A133" s="56" t="s">
        <v>430</v>
      </c>
      <c r="B133" s="46" t="s">
        <v>92</v>
      </c>
      <c r="C133" s="94">
        <v>1656</v>
      </c>
      <c r="D133" s="96">
        <v>45400</v>
      </c>
      <c r="E133" s="46"/>
    </row>
    <row r="134" spans="1:5" ht="19.5" customHeight="1" x14ac:dyDescent="0.2">
      <c r="A134" s="56" t="s">
        <v>222</v>
      </c>
      <c r="B134" s="46" t="s">
        <v>91</v>
      </c>
      <c r="C134" s="94">
        <v>1637.88</v>
      </c>
      <c r="D134" s="96">
        <v>45386</v>
      </c>
      <c r="E134" s="46"/>
    </row>
    <row r="135" spans="1:5" ht="19.5" customHeight="1" x14ac:dyDescent="0.2">
      <c r="A135" s="56" t="s">
        <v>172</v>
      </c>
      <c r="B135" s="46" t="s">
        <v>80</v>
      </c>
      <c r="C135" s="94">
        <v>1600.02</v>
      </c>
      <c r="D135" s="96">
        <v>45393</v>
      </c>
      <c r="E135" s="46"/>
    </row>
    <row r="136" spans="1:5" ht="19.5" customHeight="1" x14ac:dyDescent="0.2">
      <c r="A136" s="56" t="s">
        <v>431</v>
      </c>
      <c r="B136" s="46" t="s">
        <v>432</v>
      </c>
      <c r="C136" s="94">
        <v>1600</v>
      </c>
      <c r="D136" s="96">
        <v>45386</v>
      </c>
      <c r="E136" s="46"/>
    </row>
    <row r="137" spans="1:5" ht="19.5" customHeight="1" x14ac:dyDescent="0.2">
      <c r="A137" s="56" t="s">
        <v>433</v>
      </c>
      <c r="B137" s="46" t="s">
        <v>434</v>
      </c>
      <c r="C137" s="94">
        <v>1595.37</v>
      </c>
      <c r="D137" s="96">
        <v>45401</v>
      </c>
      <c r="E137" s="46"/>
    </row>
    <row r="138" spans="1:5" ht="19.5" customHeight="1" x14ac:dyDescent="0.2">
      <c r="A138" s="56" t="s">
        <v>108</v>
      </c>
      <c r="B138" s="46" t="s">
        <v>96</v>
      </c>
      <c r="C138" s="94">
        <v>1582.95</v>
      </c>
      <c r="D138" s="96">
        <v>45392</v>
      </c>
      <c r="E138" s="46"/>
    </row>
    <row r="139" spans="1:5" ht="19.5" customHeight="1" x14ac:dyDescent="0.2">
      <c r="A139" s="56" t="s">
        <v>223</v>
      </c>
      <c r="B139" s="46" t="s">
        <v>89</v>
      </c>
      <c r="C139" s="94">
        <v>1572.68</v>
      </c>
      <c r="D139" s="96">
        <v>45386</v>
      </c>
      <c r="E139" s="46"/>
    </row>
    <row r="140" spans="1:5" ht="19.5" customHeight="1" x14ac:dyDescent="0.2">
      <c r="A140" s="56" t="s">
        <v>108</v>
      </c>
      <c r="B140" s="46" t="s">
        <v>96</v>
      </c>
      <c r="C140" s="94">
        <v>1548.99</v>
      </c>
      <c r="D140" s="96">
        <v>45386</v>
      </c>
      <c r="E140" s="46"/>
    </row>
    <row r="141" spans="1:5" ht="19.5" customHeight="1" x14ac:dyDescent="0.2">
      <c r="A141" s="56" t="s">
        <v>435</v>
      </c>
      <c r="B141" s="46" t="s">
        <v>436</v>
      </c>
      <c r="C141" s="94">
        <v>1530</v>
      </c>
      <c r="D141" s="96">
        <v>45397</v>
      </c>
      <c r="E141" s="46"/>
    </row>
    <row r="142" spans="1:5" ht="19.5" customHeight="1" x14ac:dyDescent="0.2">
      <c r="A142" s="56" t="s">
        <v>361</v>
      </c>
      <c r="B142" s="46" t="s">
        <v>374</v>
      </c>
      <c r="C142" s="94">
        <v>1528.03</v>
      </c>
      <c r="D142" s="96">
        <v>45386</v>
      </c>
      <c r="E142" s="46"/>
    </row>
    <row r="143" spans="1:5" ht="19.5" customHeight="1" x14ac:dyDescent="0.2">
      <c r="A143" s="56" t="s">
        <v>94</v>
      </c>
      <c r="B143" s="46" t="s">
        <v>86</v>
      </c>
      <c r="C143" s="94">
        <v>1522.26</v>
      </c>
      <c r="D143" s="96">
        <v>45406</v>
      </c>
      <c r="E143" s="46"/>
    </row>
    <row r="144" spans="1:5" ht="19.5" customHeight="1" x14ac:dyDescent="0.2">
      <c r="A144" s="56" t="s">
        <v>437</v>
      </c>
      <c r="B144" s="46" t="s">
        <v>438</v>
      </c>
      <c r="C144" s="94">
        <v>1514.21</v>
      </c>
      <c r="D144" s="96">
        <v>45399</v>
      </c>
      <c r="E144" s="46"/>
    </row>
    <row r="145" spans="1:5" ht="19.5" customHeight="1" x14ac:dyDescent="0.2">
      <c r="A145" s="56" t="s">
        <v>439</v>
      </c>
      <c r="B145" s="46" t="s">
        <v>440</v>
      </c>
      <c r="C145" s="94">
        <v>1508.62</v>
      </c>
      <c r="D145" s="96">
        <v>45399</v>
      </c>
      <c r="E145" s="46"/>
    </row>
    <row r="146" spans="1:5" ht="19.5" customHeight="1" x14ac:dyDescent="0.2">
      <c r="A146" s="56" t="s">
        <v>441</v>
      </c>
      <c r="B146" s="46" t="s">
        <v>411</v>
      </c>
      <c r="C146" s="94">
        <v>1500</v>
      </c>
      <c r="D146" s="96">
        <v>45386</v>
      </c>
      <c r="E146" s="46"/>
    </row>
    <row r="147" spans="1:5" ht="19.5" customHeight="1" x14ac:dyDescent="0.2">
      <c r="A147" s="56" t="s">
        <v>442</v>
      </c>
      <c r="B147" s="46" t="s">
        <v>443</v>
      </c>
      <c r="C147" s="94">
        <v>1500</v>
      </c>
      <c r="D147" s="96">
        <v>45400</v>
      </c>
      <c r="E147" s="46"/>
    </row>
    <row r="148" spans="1:5" ht="19.5" customHeight="1" x14ac:dyDescent="0.2">
      <c r="A148" s="56" t="s">
        <v>183</v>
      </c>
      <c r="B148" s="46" t="s">
        <v>107</v>
      </c>
      <c r="C148" s="94">
        <v>1500</v>
      </c>
      <c r="D148" s="96">
        <v>45407</v>
      </c>
      <c r="E148" s="46"/>
    </row>
    <row r="149" spans="1:5" ht="19.5" customHeight="1" x14ac:dyDescent="0.2">
      <c r="A149" s="56" t="s">
        <v>249</v>
      </c>
      <c r="B149" s="46" t="s">
        <v>444</v>
      </c>
      <c r="C149" s="94">
        <v>1489.25</v>
      </c>
      <c r="D149" s="96">
        <v>45397</v>
      </c>
      <c r="E149" s="46"/>
    </row>
    <row r="150" spans="1:5" ht="19.5" customHeight="1" x14ac:dyDescent="0.2">
      <c r="A150" s="56" t="s">
        <v>108</v>
      </c>
      <c r="B150" s="46" t="s">
        <v>96</v>
      </c>
      <c r="C150" s="94">
        <v>1453.95</v>
      </c>
      <c r="D150" s="96">
        <v>45406</v>
      </c>
      <c r="E150" s="46"/>
    </row>
    <row r="151" spans="1:5" ht="19.5" customHeight="1" x14ac:dyDescent="0.2">
      <c r="A151" s="56" t="s">
        <v>445</v>
      </c>
      <c r="B151" s="46" t="s">
        <v>446</v>
      </c>
      <c r="C151" s="94">
        <v>1450</v>
      </c>
      <c r="D151" s="96">
        <v>45384</v>
      </c>
      <c r="E151" s="46"/>
    </row>
    <row r="152" spans="1:5" ht="19.5" customHeight="1" x14ac:dyDescent="0.2">
      <c r="A152" s="56" t="s">
        <v>182</v>
      </c>
      <c r="B152" s="46" t="s">
        <v>447</v>
      </c>
      <c r="C152" s="94">
        <v>1450</v>
      </c>
      <c r="D152" s="96">
        <v>45386</v>
      </c>
      <c r="E152" s="46"/>
    </row>
    <row r="153" spans="1:5" ht="19.5" customHeight="1" x14ac:dyDescent="0.2">
      <c r="A153" s="56" t="s">
        <v>448</v>
      </c>
      <c r="B153" s="46" t="s">
        <v>449</v>
      </c>
      <c r="C153" s="94">
        <v>1448.2</v>
      </c>
      <c r="D153" s="96">
        <v>45411</v>
      </c>
      <c r="E153" s="46"/>
    </row>
    <row r="154" spans="1:5" ht="19.5" customHeight="1" x14ac:dyDescent="0.2">
      <c r="A154" s="56" t="s">
        <v>361</v>
      </c>
      <c r="B154" s="46" t="s">
        <v>142</v>
      </c>
      <c r="C154" s="94">
        <v>1431.5</v>
      </c>
      <c r="D154" s="96">
        <v>45399</v>
      </c>
      <c r="E154" s="46"/>
    </row>
    <row r="155" spans="1:5" ht="19.5" customHeight="1" x14ac:dyDescent="0.2">
      <c r="A155" s="56" t="s">
        <v>450</v>
      </c>
      <c r="B155" s="46" t="s">
        <v>451</v>
      </c>
      <c r="C155" s="94">
        <v>1427.26</v>
      </c>
      <c r="D155" s="96">
        <v>45393</v>
      </c>
      <c r="E155" s="46"/>
    </row>
    <row r="156" spans="1:5" ht="19.5" customHeight="1" x14ac:dyDescent="0.2">
      <c r="A156" s="56" t="s">
        <v>157</v>
      </c>
      <c r="B156" s="46" t="s">
        <v>158</v>
      </c>
      <c r="C156" s="94">
        <v>1400</v>
      </c>
      <c r="D156" s="96">
        <v>45386</v>
      </c>
      <c r="E156" s="46"/>
    </row>
    <row r="157" spans="1:5" ht="19.5" customHeight="1" x14ac:dyDescent="0.2">
      <c r="A157" s="56" t="s">
        <v>157</v>
      </c>
      <c r="B157" s="46" t="s">
        <v>158</v>
      </c>
      <c r="C157" s="94">
        <v>1400</v>
      </c>
      <c r="D157" s="96">
        <v>45392</v>
      </c>
      <c r="E157" s="46"/>
    </row>
    <row r="158" spans="1:5" ht="19.5" customHeight="1" x14ac:dyDescent="0.2">
      <c r="A158" s="56" t="s">
        <v>452</v>
      </c>
      <c r="B158" s="46" t="s">
        <v>453</v>
      </c>
      <c r="C158" s="94">
        <v>1393.62</v>
      </c>
      <c r="D158" s="96">
        <v>45386</v>
      </c>
      <c r="E158" s="46"/>
    </row>
    <row r="159" spans="1:5" ht="19.5" customHeight="1" x14ac:dyDescent="0.2">
      <c r="A159" s="56" t="s">
        <v>454</v>
      </c>
      <c r="B159" s="46" t="s">
        <v>455</v>
      </c>
      <c r="C159" s="94">
        <v>1380</v>
      </c>
      <c r="D159" s="96">
        <v>45394</v>
      </c>
      <c r="E159" s="46"/>
    </row>
    <row r="160" spans="1:5" ht="19.5" customHeight="1" x14ac:dyDescent="0.2">
      <c r="A160" s="56" t="s">
        <v>94</v>
      </c>
      <c r="B160" s="46" t="s">
        <v>86</v>
      </c>
      <c r="C160" s="94">
        <v>1376.41</v>
      </c>
      <c r="D160" s="96">
        <v>45393</v>
      </c>
      <c r="E160" s="46"/>
    </row>
    <row r="161" spans="1:5" ht="19.5" customHeight="1" x14ac:dyDescent="0.2">
      <c r="A161" s="56" t="s">
        <v>150</v>
      </c>
      <c r="B161" s="46" t="s">
        <v>81</v>
      </c>
      <c r="C161" s="94">
        <v>1345.75</v>
      </c>
      <c r="D161" s="96">
        <v>45399</v>
      </c>
      <c r="E161" s="46"/>
    </row>
    <row r="162" spans="1:5" ht="19.5" customHeight="1" x14ac:dyDescent="0.2">
      <c r="A162" s="56" t="s">
        <v>150</v>
      </c>
      <c r="B162" s="46" t="s">
        <v>92</v>
      </c>
      <c r="C162" s="94">
        <v>1329.87</v>
      </c>
      <c r="D162" s="96">
        <v>45392</v>
      </c>
      <c r="E162" s="46"/>
    </row>
    <row r="163" spans="1:5" ht="19.5" customHeight="1" x14ac:dyDescent="0.2">
      <c r="A163" s="56" t="s">
        <v>456</v>
      </c>
      <c r="B163" s="46" t="s">
        <v>457</v>
      </c>
      <c r="C163" s="94">
        <v>1318.55</v>
      </c>
      <c r="D163" s="96">
        <v>45386</v>
      </c>
      <c r="E163" s="46"/>
    </row>
    <row r="164" spans="1:5" ht="19.5" customHeight="1" x14ac:dyDescent="0.2">
      <c r="A164" s="56" t="s">
        <v>188</v>
      </c>
      <c r="B164" s="46" t="s">
        <v>458</v>
      </c>
      <c r="C164" s="94">
        <v>1295.33</v>
      </c>
      <c r="D164" s="96">
        <v>45386</v>
      </c>
      <c r="E164" s="46"/>
    </row>
    <row r="165" spans="1:5" ht="19.5" customHeight="1" x14ac:dyDescent="0.2">
      <c r="A165" s="56" t="s">
        <v>390</v>
      </c>
      <c r="B165" s="46" t="s">
        <v>82</v>
      </c>
      <c r="C165" s="94">
        <v>1285.02</v>
      </c>
      <c r="D165" s="96">
        <v>45386</v>
      </c>
      <c r="E165" s="46"/>
    </row>
    <row r="166" spans="1:5" ht="19.5" customHeight="1" x14ac:dyDescent="0.2">
      <c r="A166" s="56" t="s">
        <v>246</v>
      </c>
      <c r="B166" s="46" t="s">
        <v>459</v>
      </c>
      <c r="C166" s="94">
        <v>1275</v>
      </c>
      <c r="D166" s="96">
        <v>45387</v>
      </c>
      <c r="E166" s="46"/>
    </row>
    <row r="167" spans="1:5" ht="19.5" customHeight="1" x14ac:dyDescent="0.2">
      <c r="A167" s="56" t="s">
        <v>397</v>
      </c>
      <c r="B167" s="46" t="s">
        <v>460</v>
      </c>
      <c r="C167" s="94">
        <v>1268.5899999999999</v>
      </c>
      <c r="D167" s="96">
        <v>45406</v>
      </c>
      <c r="E167" s="46"/>
    </row>
    <row r="168" spans="1:5" ht="19.5" customHeight="1" x14ac:dyDescent="0.2">
      <c r="A168" s="56" t="s">
        <v>461</v>
      </c>
      <c r="B168" s="46" t="s">
        <v>82</v>
      </c>
      <c r="C168" s="94">
        <v>1264.93</v>
      </c>
      <c r="D168" s="96">
        <v>45399</v>
      </c>
      <c r="E168" s="46"/>
    </row>
    <row r="169" spans="1:5" ht="19.5" customHeight="1" x14ac:dyDescent="0.2">
      <c r="A169" s="56" t="s">
        <v>410</v>
      </c>
      <c r="B169" s="46" t="s">
        <v>411</v>
      </c>
      <c r="C169" s="94">
        <v>1250</v>
      </c>
      <c r="D169" s="96">
        <v>45386</v>
      </c>
      <c r="E169" s="46"/>
    </row>
    <row r="170" spans="1:5" ht="19.5" customHeight="1" x14ac:dyDescent="0.2">
      <c r="A170" s="56" t="s">
        <v>410</v>
      </c>
      <c r="B170" s="46" t="s">
        <v>411</v>
      </c>
      <c r="C170" s="94">
        <v>1250</v>
      </c>
      <c r="D170" s="96">
        <v>45386</v>
      </c>
      <c r="E170" s="46"/>
    </row>
    <row r="171" spans="1:5" ht="19.5" customHeight="1" x14ac:dyDescent="0.2">
      <c r="A171" s="56" t="s">
        <v>462</v>
      </c>
      <c r="B171" s="46" t="s">
        <v>463</v>
      </c>
      <c r="C171" s="94">
        <v>1232.75</v>
      </c>
      <c r="D171" s="96">
        <v>45392</v>
      </c>
      <c r="E171" s="46"/>
    </row>
    <row r="172" spans="1:5" ht="19.5" customHeight="1" x14ac:dyDescent="0.2">
      <c r="A172" s="56" t="s">
        <v>134</v>
      </c>
      <c r="B172" s="46" t="s">
        <v>96</v>
      </c>
      <c r="C172" s="94">
        <v>1224.71</v>
      </c>
      <c r="D172" s="96">
        <v>45397</v>
      </c>
      <c r="E172" s="46"/>
    </row>
    <row r="173" spans="1:5" ht="19.5" customHeight="1" x14ac:dyDescent="0.2">
      <c r="A173" s="56" t="s">
        <v>94</v>
      </c>
      <c r="B173" s="46" t="s">
        <v>86</v>
      </c>
      <c r="C173" s="94">
        <v>1221.5899999999999</v>
      </c>
      <c r="D173" s="96">
        <v>45386</v>
      </c>
      <c r="E173" s="46"/>
    </row>
    <row r="174" spans="1:5" ht="19.5" customHeight="1" x14ac:dyDescent="0.2">
      <c r="A174" s="56" t="s">
        <v>256</v>
      </c>
      <c r="B174" s="46" t="s">
        <v>81</v>
      </c>
      <c r="C174" s="94">
        <v>1202.7</v>
      </c>
      <c r="D174" s="96">
        <v>45386</v>
      </c>
      <c r="E174" s="46"/>
    </row>
    <row r="175" spans="1:5" ht="19.5" customHeight="1" x14ac:dyDescent="0.2">
      <c r="A175" s="56" t="s">
        <v>391</v>
      </c>
      <c r="B175" s="46" t="s">
        <v>464</v>
      </c>
      <c r="C175" s="94">
        <v>1200</v>
      </c>
      <c r="D175" s="96">
        <v>45386</v>
      </c>
      <c r="E175" s="46"/>
    </row>
    <row r="176" spans="1:5" ht="19.5" customHeight="1" x14ac:dyDescent="0.2">
      <c r="A176" s="56" t="s">
        <v>85</v>
      </c>
      <c r="B176" s="46" t="s">
        <v>257</v>
      </c>
      <c r="C176" s="94">
        <v>1190.04</v>
      </c>
      <c r="D176" s="96">
        <v>45406</v>
      </c>
      <c r="E176" s="46"/>
    </row>
    <row r="177" spans="1:5" ht="19.5" customHeight="1" x14ac:dyDescent="0.2">
      <c r="A177" s="56" t="s">
        <v>133</v>
      </c>
      <c r="B177" s="46" t="s">
        <v>81</v>
      </c>
      <c r="C177" s="94">
        <v>1175.52</v>
      </c>
      <c r="D177" s="96">
        <v>45392</v>
      </c>
      <c r="E177" s="46"/>
    </row>
    <row r="178" spans="1:5" ht="19.5" customHeight="1" x14ac:dyDescent="0.2">
      <c r="A178" s="56" t="s">
        <v>465</v>
      </c>
      <c r="B178" s="46" t="s">
        <v>466</v>
      </c>
      <c r="C178" s="94">
        <v>1144.32</v>
      </c>
      <c r="D178" s="96">
        <v>45386</v>
      </c>
      <c r="E178" s="46"/>
    </row>
    <row r="179" spans="1:5" ht="19.5" customHeight="1" x14ac:dyDescent="0.2">
      <c r="A179" s="56" t="s">
        <v>263</v>
      </c>
      <c r="B179" s="46" t="s">
        <v>83</v>
      </c>
      <c r="C179" s="94">
        <v>1140</v>
      </c>
      <c r="D179" s="96">
        <v>45392</v>
      </c>
      <c r="E179" s="46"/>
    </row>
    <row r="180" spans="1:5" ht="19.5" customHeight="1" x14ac:dyDescent="0.2">
      <c r="A180" s="56" t="s">
        <v>439</v>
      </c>
      <c r="B180" s="46" t="s">
        <v>440</v>
      </c>
      <c r="C180" s="94">
        <v>1122.24</v>
      </c>
      <c r="D180" s="96">
        <v>45384</v>
      </c>
      <c r="E180" s="46"/>
    </row>
    <row r="181" spans="1:5" ht="19.5" customHeight="1" x14ac:dyDescent="0.2">
      <c r="A181" s="56" t="s">
        <v>143</v>
      </c>
      <c r="B181" s="46" t="s">
        <v>467</v>
      </c>
      <c r="C181" s="94">
        <v>1120</v>
      </c>
      <c r="D181" s="96">
        <v>45386</v>
      </c>
      <c r="E181" s="46"/>
    </row>
    <row r="182" spans="1:5" ht="19.5" customHeight="1" x14ac:dyDescent="0.2">
      <c r="A182" s="56" t="s">
        <v>468</v>
      </c>
      <c r="B182" s="46" t="s">
        <v>469</v>
      </c>
      <c r="C182" s="94">
        <v>1105.27</v>
      </c>
      <c r="D182" s="96">
        <v>45401</v>
      </c>
      <c r="E182" s="46"/>
    </row>
    <row r="183" spans="1:5" ht="19.5" customHeight="1" x14ac:dyDescent="0.2">
      <c r="A183" s="56" t="s">
        <v>273</v>
      </c>
      <c r="B183" s="46" t="s">
        <v>81</v>
      </c>
      <c r="C183" s="94">
        <v>1098.3800000000001</v>
      </c>
      <c r="D183" s="96">
        <v>45407</v>
      </c>
      <c r="E183" s="46"/>
    </row>
    <row r="184" spans="1:5" ht="19.5" customHeight="1" x14ac:dyDescent="0.2">
      <c r="A184" s="56" t="s">
        <v>147</v>
      </c>
      <c r="B184" s="46" t="s">
        <v>470</v>
      </c>
      <c r="C184" s="94">
        <v>1098</v>
      </c>
      <c r="D184" s="96">
        <v>45406</v>
      </c>
      <c r="E184" s="46"/>
    </row>
    <row r="185" spans="1:5" ht="19.5" customHeight="1" x14ac:dyDescent="0.2">
      <c r="A185" s="56" t="s">
        <v>471</v>
      </c>
      <c r="B185" s="46" t="s">
        <v>472</v>
      </c>
      <c r="C185" s="94">
        <v>1095</v>
      </c>
      <c r="D185" s="96">
        <v>45386</v>
      </c>
      <c r="E185" s="46"/>
    </row>
    <row r="186" spans="1:5" ht="19.5" customHeight="1" x14ac:dyDescent="0.2">
      <c r="A186" s="56" t="s">
        <v>108</v>
      </c>
      <c r="B186" s="46" t="s">
        <v>96</v>
      </c>
      <c r="C186" s="94">
        <v>1082.3</v>
      </c>
      <c r="D186" s="96">
        <v>45399</v>
      </c>
      <c r="E186" s="46"/>
    </row>
    <row r="187" spans="1:5" ht="19.5" customHeight="1" x14ac:dyDescent="0.2">
      <c r="A187" s="56" t="s">
        <v>390</v>
      </c>
      <c r="B187" s="46" t="s">
        <v>82</v>
      </c>
      <c r="C187" s="94">
        <v>1077.07</v>
      </c>
      <c r="D187" s="96">
        <v>45399</v>
      </c>
      <c r="E187" s="46"/>
    </row>
    <row r="188" spans="1:5" ht="19.5" customHeight="1" x14ac:dyDescent="0.2">
      <c r="A188" s="56" t="s">
        <v>168</v>
      </c>
      <c r="B188" s="46" t="s">
        <v>81</v>
      </c>
      <c r="C188" s="94">
        <v>1043.3499999999999</v>
      </c>
      <c r="D188" s="96">
        <v>45392</v>
      </c>
      <c r="E188" s="46"/>
    </row>
    <row r="189" spans="1:5" ht="19.5" customHeight="1" x14ac:dyDescent="0.2">
      <c r="A189" s="56" t="s">
        <v>179</v>
      </c>
      <c r="B189" s="46" t="s">
        <v>473</v>
      </c>
      <c r="C189" s="94">
        <v>1030.75</v>
      </c>
      <c r="D189" s="96">
        <v>45411</v>
      </c>
      <c r="E189" s="46"/>
    </row>
    <row r="190" spans="1:5" ht="19.5" customHeight="1" x14ac:dyDescent="0.2">
      <c r="A190" s="56" t="s">
        <v>351</v>
      </c>
      <c r="B190" s="46" t="s">
        <v>178</v>
      </c>
      <c r="C190" s="94">
        <v>1001.2</v>
      </c>
      <c r="D190" s="96">
        <v>45397</v>
      </c>
      <c r="E190" s="46"/>
    </row>
    <row r="191" spans="1:5" ht="19.5" customHeight="1" x14ac:dyDescent="0.2">
      <c r="A191" s="56" t="s">
        <v>474</v>
      </c>
      <c r="B191" s="46" t="s">
        <v>475</v>
      </c>
      <c r="C191" s="94">
        <v>1000</v>
      </c>
      <c r="D191" s="96">
        <v>45399</v>
      </c>
      <c r="E191" s="46"/>
    </row>
    <row r="192" spans="1:5" ht="19.5" customHeight="1" x14ac:dyDescent="0.2">
      <c r="A192" s="56" t="s">
        <v>183</v>
      </c>
      <c r="B192" s="46" t="s">
        <v>107</v>
      </c>
      <c r="C192" s="94">
        <v>1000</v>
      </c>
      <c r="D192" s="96">
        <v>45406</v>
      </c>
      <c r="E192" s="46"/>
    </row>
    <row r="193" spans="1:5" ht="19.5" customHeight="1" x14ac:dyDescent="0.2">
      <c r="A193" s="56" t="s">
        <v>476</v>
      </c>
      <c r="B193" s="46" t="s">
        <v>477</v>
      </c>
      <c r="C193" s="94">
        <v>994.64</v>
      </c>
      <c r="D193" s="96">
        <v>45406</v>
      </c>
      <c r="E193" s="46"/>
    </row>
    <row r="194" spans="1:5" ht="19.5" customHeight="1" x14ac:dyDescent="0.2">
      <c r="A194" s="56" t="s">
        <v>414</v>
      </c>
      <c r="B194" s="46" t="s">
        <v>107</v>
      </c>
      <c r="C194" s="94">
        <v>975</v>
      </c>
      <c r="D194" s="96">
        <v>45392</v>
      </c>
      <c r="E194" s="46"/>
    </row>
    <row r="195" spans="1:5" ht="19.5" customHeight="1" x14ac:dyDescent="0.2">
      <c r="A195" s="56" t="s">
        <v>85</v>
      </c>
      <c r="B195" s="46" t="s">
        <v>126</v>
      </c>
      <c r="C195" s="94">
        <v>955</v>
      </c>
      <c r="D195" s="96">
        <v>45407</v>
      </c>
      <c r="E195" s="46"/>
    </row>
    <row r="196" spans="1:5" ht="19.5" customHeight="1" x14ac:dyDescent="0.2">
      <c r="A196" s="56" t="s">
        <v>478</v>
      </c>
      <c r="B196" s="46" t="s">
        <v>479</v>
      </c>
      <c r="C196" s="94">
        <v>946.66</v>
      </c>
      <c r="D196" s="96">
        <v>45399</v>
      </c>
      <c r="E196" s="46"/>
    </row>
    <row r="197" spans="1:5" ht="19.5" customHeight="1" x14ac:dyDescent="0.2">
      <c r="A197" s="56" t="s">
        <v>480</v>
      </c>
      <c r="B197" s="46" t="s">
        <v>481</v>
      </c>
      <c r="C197" s="94">
        <v>945.86</v>
      </c>
      <c r="D197" s="96">
        <v>45386</v>
      </c>
      <c r="E197" s="46"/>
    </row>
    <row r="198" spans="1:5" ht="19.5" customHeight="1" x14ac:dyDescent="0.2">
      <c r="A198" s="56" t="s">
        <v>482</v>
      </c>
      <c r="B198" s="46" t="s">
        <v>86</v>
      </c>
      <c r="C198" s="94">
        <v>944</v>
      </c>
      <c r="D198" s="96">
        <v>45411</v>
      </c>
      <c r="E198" s="46"/>
    </row>
    <row r="199" spans="1:5" ht="19.5" customHeight="1" x14ac:dyDescent="0.2">
      <c r="A199" s="56" t="s">
        <v>269</v>
      </c>
      <c r="B199" s="46" t="s">
        <v>92</v>
      </c>
      <c r="C199" s="94">
        <v>930</v>
      </c>
      <c r="D199" s="96">
        <v>45386</v>
      </c>
      <c r="E199" s="46"/>
    </row>
    <row r="200" spans="1:5" ht="19.5" customHeight="1" x14ac:dyDescent="0.2">
      <c r="A200" s="56" t="s">
        <v>483</v>
      </c>
      <c r="B200" s="46" t="s">
        <v>95</v>
      </c>
      <c r="C200" s="94">
        <v>922.75</v>
      </c>
      <c r="D200" s="96">
        <v>45397</v>
      </c>
      <c r="E200" s="46"/>
    </row>
    <row r="201" spans="1:5" ht="19.5" customHeight="1" x14ac:dyDescent="0.2">
      <c r="A201" s="56" t="s">
        <v>482</v>
      </c>
      <c r="B201" s="46" t="s">
        <v>86</v>
      </c>
      <c r="C201" s="94">
        <v>921</v>
      </c>
      <c r="D201" s="96">
        <v>45397</v>
      </c>
    </row>
    <row r="202" spans="1:5" ht="19.5" customHeight="1" x14ac:dyDescent="0.2">
      <c r="A202" s="56" t="s">
        <v>484</v>
      </c>
      <c r="B202" s="46" t="s">
        <v>485</v>
      </c>
      <c r="C202" s="94">
        <v>904.95</v>
      </c>
      <c r="D202" s="96">
        <v>45411</v>
      </c>
    </row>
    <row r="203" spans="1:5" ht="19.5" customHeight="1" x14ac:dyDescent="0.2">
      <c r="A203" s="56" t="s">
        <v>486</v>
      </c>
      <c r="B203" s="46" t="s">
        <v>226</v>
      </c>
      <c r="C203" s="94">
        <v>900</v>
      </c>
      <c r="D203" s="96">
        <v>45386</v>
      </c>
    </row>
    <row r="204" spans="1:5" ht="19.5" customHeight="1" x14ac:dyDescent="0.2">
      <c r="A204" s="56" t="s">
        <v>129</v>
      </c>
      <c r="B204" s="46" t="s">
        <v>195</v>
      </c>
      <c r="C204" s="94">
        <v>875.2</v>
      </c>
      <c r="D204" s="96">
        <v>45394</v>
      </c>
    </row>
    <row r="205" spans="1:5" ht="19.5" customHeight="1" x14ac:dyDescent="0.2">
      <c r="A205" s="56" t="s">
        <v>487</v>
      </c>
      <c r="B205" s="46" t="s">
        <v>92</v>
      </c>
      <c r="C205" s="94">
        <v>845</v>
      </c>
      <c r="D205" s="96">
        <v>45406</v>
      </c>
    </row>
    <row r="206" spans="1:5" ht="19.5" customHeight="1" x14ac:dyDescent="0.2">
      <c r="A206" s="56" t="s">
        <v>488</v>
      </c>
      <c r="B206" s="46" t="s">
        <v>92</v>
      </c>
      <c r="C206" s="94">
        <v>839.63</v>
      </c>
      <c r="D206" s="96">
        <v>45397</v>
      </c>
    </row>
    <row r="207" spans="1:5" ht="19.5" customHeight="1" x14ac:dyDescent="0.2">
      <c r="A207" s="56" t="s">
        <v>180</v>
      </c>
      <c r="B207" s="46" t="s">
        <v>96</v>
      </c>
      <c r="C207" s="94">
        <v>831.78</v>
      </c>
      <c r="D207" s="96">
        <v>45399</v>
      </c>
    </row>
    <row r="208" spans="1:5" ht="19.5" customHeight="1" x14ac:dyDescent="0.2">
      <c r="A208" s="56" t="s">
        <v>256</v>
      </c>
      <c r="B208" s="46" t="s">
        <v>81</v>
      </c>
      <c r="C208" s="94">
        <v>830.18</v>
      </c>
      <c r="D208" s="96">
        <v>45384</v>
      </c>
    </row>
    <row r="209" spans="1:4" ht="19.5" customHeight="1" x14ac:dyDescent="0.2">
      <c r="A209" s="56" t="s">
        <v>489</v>
      </c>
      <c r="B209" s="46" t="s">
        <v>490</v>
      </c>
      <c r="C209" s="94">
        <v>830</v>
      </c>
      <c r="D209" s="96">
        <v>45386</v>
      </c>
    </row>
    <row r="210" spans="1:4" ht="19.5" customHeight="1" x14ac:dyDescent="0.2">
      <c r="A210" s="56" t="s">
        <v>491</v>
      </c>
      <c r="B210" s="46" t="s">
        <v>226</v>
      </c>
      <c r="C210" s="94">
        <v>800</v>
      </c>
      <c r="D210" s="96">
        <v>45406</v>
      </c>
    </row>
    <row r="211" spans="1:4" ht="19.5" customHeight="1" x14ac:dyDescent="0.2">
      <c r="A211" s="56" t="s">
        <v>492</v>
      </c>
      <c r="B211" s="46" t="s">
        <v>493</v>
      </c>
      <c r="C211" s="94">
        <v>778.68</v>
      </c>
      <c r="D211" s="96">
        <v>45392</v>
      </c>
    </row>
    <row r="212" spans="1:4" ht="19.5" customHeight="1" x14ac:dyDescent="0.2">
      <c r="A212" s="56" t="s">
        <v>194</v>
      </c>
      <c r="B212" s="46" t="s">
        <v>494</v>
      </c>
      <c r="C212" s="94">
        <v>778.5</v>
      </c>
      <c r="D212" s="96">
        <v>45399</v>
      </c>
    </row>
    <row r="213" spans="1:4" ht="19.5" customHeight="1" x14ac:dyDescent="0.2">
      <c r="A213" s="56" t="s">
        <v>495</v>
      </c>
      <c r="B213" s="46" t="s">
        <v>496</v>
      </c>
      <c r="C213" s="94">
        <v>760</v>
      </c>
      <c r="D213" s="96">
        <v>45387</v>
      </c>
    </row>
    <row r="214" spans="1:4" ht="19.5" customHeight="1" x14ac:dyDescent="0.2">
      <c r="A214" s="56" t="s">
        <v>497</v>
      </c>
      <c r="B214" s="46" t="s">
        <v>498</v>
      </c>
      <c r="C214" s="94">
        <v>759</v>
      </c>
      <c r="D214" s="96">
        <v>45394</v>
      </c>
    </row>
    <row r="215" spans="1:4" ht="19.5" customHeight="1" x14ac:dyDescent="0.2">
      <c r="A215" s="56" t="s">
        <v>183</v>
      </c>
      <c r="B215" s="46" t="s">
        <v>107</v>
      </c>
      <c r="C215" s="94">
        <v>750</v>
      </c>
      <c r="D215" s="96">
        <v>45392</v>
      </c>
    </row>
    <row r="216" spans="1:4" ht="19.5" customHeight="1" x14ac:dyDescent="0.2">
      <c r="A216" s="56" t="s">
        <v>499</v>
      </c>
      <c r="B216" s="46" t="s">
        <v>457</v>
      </c>
      <c r="C216" s="94">
        <v>716.55</v>
      </c>
      <c r="D216" s="96">
        <v>45386</v>
      </c>
    </row>
    <row r="217" spans="1:4" ht="19.5" customHeight="1" x14ac:dyDescent="0.2">
      <c r="A217" s="56" t="s">
        <v>150</v>
      </c>
      <c r="B217" s="46" t="s">
        <v>81</v>
      </c>
      <c r="C217" s="94">
        <v>706.8</v>
      </c>
      <c r="D217" s="96">
        <v>45393</v>
      </c>
    </row>
    <row r="218" spans="1:4" ht="19.5" customHeight="1" x14ac:dyDescent="0.2">
      <c r="A218" s="56" t="s">
        <v>217</v>
      </c>
      <c r="B218" s="46" t="s">
        <v>81</v>
      </c>
      <c r="C218" s="94">
        <v>700</v>
      </c>
      <c r="D218" s="96">
        <v>45392</v>
      </c>
    </row>
    <row r="219" spans="1:4" ht="19.5" customHeight="1" x14ac:dyDescent="0.2">
      <c r="A219" s="56" t="s">
        <v>273</v>
      </c>
      <c r="B219" s="46" t="s">
        <v>81</v>
      </c>
      <c r="C219" s="94">
        <v>690.04</v>
      </c>
      <c r="D219" s="96">
        <v>45392</v>
      </c>
    </row>
    <row r="220" spans="1:4" ht="19.5" customHeight="1" x14ac:dyDescent="0.2">
      <c r="A220" s="56" t="s">
        <v>500</v>
      </c>
      <c r="B220" s="46" t="s">
        <v>501</v>
      </c>
      <c r="C220" s="94">
        <v>680.72</v>
      </c>
      <c r="D220" s="96">
        <v>45384</v>
      </c>
    </row>
    <row r="221" spans="1:4" ht="19.5" customHeight="1" x14ac:dyDescent="0.2">
      <c r="A221" s="56" t="s">
        <v>179</v>
      </c>
      <c r="B221" s="46" t="s">
        <v>96</v>
      </c>
      <c r="C221" s="94">
        <v>673.55</v>
      </c>
      <c r="D221" s="96">
        <v>45384</v>
      </c>
    </row>
    <row r="222" spans="1:4" ht="19.5" customHeight="1" x14ac:dyDescent="0.2">
      <c r="A222" s="56" t="s">
        <v>502</v>
      </c>
      <c r="B222" s="46" t="s">
        <v>503</v>
      </c>
      <c r="C222" s="94">
        <v>672.86</v>
      </c>
      <c r="D222" s="96">
        <v>45384</v>
      </c>
    </row>
    <row r="223" spans="1:4" ht="19.5" customHeight="1" x14ac:dyDescent="0.2">
      <c r="A223" s="56" t="s">
        <v>504</v>
      </c>
      <c r="B223" s="46" t="s">
        <v>505</v>
      </c>
      <c r="C223" s="94">
        <v>655</v>
      </c>
      <c r="D223" s="96">
        <v>45393</v>
      </c>
    </row>
    <row r="224" spans="1:4" ht="19.5" customHeight="1" x14ac:dyDescent="0.2">
      <c r="A224" s="56" t="s">
        <v>90</v>
      </c>
      <c r="B224" s="46" t="s">
        <v>91</v>
      </c>
      <c r="C224" s="94">
        <v>649.89</v>
      </c>
      <c r="D224" s="96">
        <v>45392</v>
      </c>
    </row>
    <row r="225" spans="1:4" ht="19.5" customHeight="1" x14ac:dyDescent="0.2">
      <c r="A225" s="56" t="s">
        <v>113</v>
      </c>
      <c r="B225" s="46" t="s">
        <v>86</v>
      </c>
      <c r="C225" s="94">
        <v>647.39</v>
      </c>
      <c r="D225" s="96">
        <v>45393</v>
      </c>
    </row>
    <row r="226" spans="1:4" ht="19.5" customHeight="1" x14ac:dyDescent="0.2">
      <c r="A226" s="56" t="s">
        <v>264</v>
      </c>
      <c r="B226" s="46" t="s">
        <v>265</v>
      </c>
      <c r="C226" s="94">
        <v>630</v>
      </c>
      <c r="D226" s="96">
        <v>45407</v>
      </c>
    </row>
    <row r="227" spans="1:4" ht="19.5" customHeight="1" x14ac:dyDescent="0.2">
      <c r="A227" s="56" t="s">
        <v>261</v>
      </c>
      <c r="B227" s="46" t="s">
        <v>89</v>
      </c>
      <c r="C227" s="94">
        <v>629.54999999999995</v>
      </c>
      <c r="D227" s="96">
        <v>45406</v>
      </c>
    </row>
    <row r="228" spans="1:4" ht="19.5" customHeight="1" x14ac:dyDescent="0.2">
      <c r="A228" s="56" t="s">
        <v>261</v>
      </c>
      <c r="B228" s="46" t="s">
        <v>89</v>
      </c>
      <c r="C228" s="94">
        <v>629.54999999999995</v>
      </c>
      <c r="D228" s="96">
        <v>45411</v>
      </c>
    </row>
    <row r="229" spans="1:4" ht="19.5" customHeight="1" x14ac:dyDescent="0.2">
      <c r="A229" s="56" t="s">
        <v>506</v>
      </c>
      <c r="B229" s="46" t="s">
        <v>507</v>
      </c>
      <c r="C229" s="94">
        <v>624.20000000000005</v>
      </c>
      <c r="D229" s="96">
        <v>45401</v>
      </c>
    </row>
    <row r="230" spans="1:4" ht="19.5" customHeight="1" x14ac:dyDescent="0.2">
      <c r="A230" s="56" t="s">
        <v>359</v>
      </c>
      <c r="B230" s="46" t="s">
        <v>81</v>
      </c>
      <c r="C230" s="94">
        <v>622.70000000000005</v>
      </c>
      <c r="D230" s="96">
        <v>45397</v>
      </c>
    </row>
    <row r="231" spans="1:4" ht="19.5" customHeight="1" x14ac:dyDescent="0.2">
      <c r="A231" s="56" t="s">
        <v>508</v>
      </c>
      <c r="B231" s="46" t="s">
        <v>509</v>
      </c>
      <c r="C231" s="94">
        <v>619.07000000000005</v>
      </c>
      <c r="D231" s="96">
        <v>45391</v>
      </c>
    </row>
    <row r="232" spans="1:4" ht="19.5" customHeight="1" x14ac:dyDescent="0.2">
      <c r="A232" s="56" t="s">
        <v>510</v>
      </c>
      <c r="B232" s="46" t="s">
        <v>511</v>
      </c>
      <c r="C232" s="94">
        <v>600</v>
      </c>
      <c r="D232" s="96">
        <v>45399</v>
      </c>
    </row>
    <row r="233" spans="1:4" ht="19.5" customHeight="1" x14ac:dyDescent="0.2">
      <c r="A233" s="56" t="s">
        <v>512</v>
      </c>
      <c r="B233" s="46" t="s">
        <v>513</v>
      </c>
      <c r="C233" s="94">
        <v>595.38</v>
      </c>
      <c r="D233" s="96">
        <v>45393</v>
      </c>
    </row>
    <row r="234" spans="1:4" ht="19.5" customHeight="1" x14ac:dyDescent="0.2">
      <c r="A234" s="56" t="s">
        <v>135</v>
      </c>
      <c r="B234" s="46" t="s">
        <v>170</v>
      </c>
      <c r="C234" s="94">
        <v>578.95000000000005</v>
      </c>
      <c r="D234" s="96">
        <v>45386</v>
      </c>
    </row>
    <row r="235" spans="1:4" ht="19.5" customHeight="1" x14ac:dyDescent="0.2">
      <c r="A235" s="56" t="s">
        <v>514</v>
      </c>
      <c r="B235" s="46" t="s">
        <v>515</v>
      </c>
      <c r="C235" s="94">
        <v>569.32000000000005</v>
      </c>
      <c r="D235" s="96">
        <v>45393</v>
      </c>
    </row>
    <row r="236" spans="1:4" ht="19.5" customHeight="1" x14ac:dyDescent="0.2">
      <c r="A236" s="56" t="s">
        <v>516</v>
      </c>
      <c r="B236" s="46" t="s">
        <v>517</v>
      </c>
      <c r="C236" s="94">
        <v>567.65</v>
      </c>
      <c r="D236" s="96">
        <v>45397</v>
      </c>
    </row>
    <row r="237" spans="1:4" ht="19.5" customHeight="1" x14ac:dyDescent="0.2">
      <c r="A237" s="56" t="s">
        <v>292</v>
      </c>
      <c r="B237" s="46" t="s">
        <v>267</v>
      </c>
      <c r="C237" s="94">
        <v>565.5</v>
      </c>
      <c r="D237" s="96">
        <v>45406</v>
      </c>
    </row>
    <row r="238" spans="1:4" ht="19.5" customHeight="1" x14ac:dyDescent="0.2">
      <c r="A238" s="56" t="s">
        <v>132</v>
      </c>
      <c r="B238" s="46" t="s">
        <v>98</v>
      </c>
      <c r="C238" s="94">
        <v>564.29999999999995</v>
      </c>
      <c r="D238" s="96">
        <v>45406</v>
      </c>
    </row>
    <row r="239" spans="1:4" ht="19.5" customHeight="1" x14ac:dyDescent="0.2">
      <c r="A239" s="56" t="s">
        <v>179</v>
      </c>
      <c r="B239" s="46" t="s">
        <v>96</v>
      </c>
      <c r="C239" s="94">
        <v>554.9</v>
      </c>
      <c r="D239" s="96">
        <v>45406</v>
      </c>
    </row>
    <row r="240" spans="1:4" ht="19.5" customHeight="1" x14ac:dyDescent="0.2">
      <c r="A240" s="56" t="s">
        <v>269</v>
      </c>
      <c r="B240" s="46" t="s">
        <v>92</v>
      </c>
      <c r="C240" s="94">
        <v>550</v>
      </c>
      <c r="D240" s="96">
        <v>45406</v>
      </c>
    </row>
    <row r="241" spans="1:4" ht="19.5" customHeight="1" x14ac:dyDescent="0.2">
      <c r="A241" s="56" t="s">
        <v>518</v>
      </c>
      <c r="B241" s="46" t="s">
        <v>427</v>
      </c>
      <c r="C241" s="94">
        <v>548.97</v>
      </c>
      <c r="D241" s="96">
        <v>45406</v>
      </c>
    </row>
    <row r="242" spans="1:4" ht="19.5" customHeight="1" x14ac:dyDescent="0.2">
      <c r="A242" s="56" t="s">
        <v>187</v>
      </c>
      <c r="B242" s="46" t="s">
        <v>224</v>
      </c>
      <c r="C242" s="94">
        <v>544.5</v>
      </c>
      <c r="D242" s="96">
        <v>45386</v>
      </c>
    </row>
    <row r="243" spans="1:4" ht="19.5" customHeight="1" x14ac:dyDescent="0.2">
      <c r="A243" s="56" t="s">
        <v>105</v>
      </c>
      <c r="B243" s="46" t="s">
        <v>247</v>
      </c>
      <c r="C243" s="94">
        <v>526.91</v>
      </c>
      <c r="D243" s="96">
        <v>45399</v>
      </c>
    </row>
    <row r="244" spans="1:4" ht="19.5" customHeight="1" x14ac:dyDescent="0.2">
      <c r="A244" s="56" t="s">
        <v>254</v>
      </c>
      <c r="B244" s="46" t="s">
        <v>268</v>
      </c>
      <c r="C244" s="94">
        <v>525</v>
      </c>
      <c r="D244" s="96">
        <v>45406</v>
      </c>
    </row>
    <row r="245" spans="1:4" ht="19.5" customHeight="1" x14ac:dyDescent="0.2">
      <c r="A245" s="56" t="s">
        <v>519</v>
      </c>
      <c r="B245" s="46" t="s">
        <v>110</v>
      </c>
      <c r="C245" s="94">
        <v>513.70000000000005</v>
      </c>
      <c r="D245" s="96">
        <v>45406</v>
      </c>
    </row>
    <row r="246" spans="1:4" ht="19.5" customHeight="1" x14ac:dyDescent="0.2">
      <c r="A246" s="56" t="s">
        <v>520</v>
      </c>
      <c r="B246" s="46" t="s">
        <v>521</v>
      </c>
      <c r="C246" s="94">
        <v>512</v>
      </c>
      <c r="D246" s="96">
        <v>45411</v>
      </c>
    </row>
    <row r="247" spans="1:4" ht="19.5" customHeight="1" x14ac:dyDescent="0.2">
      <c r="A247" s="56" t="s">
        <v>261</v>
      </c>
      <c r="B247" s="46" t="s">
        <v>89</v>
      </c>
      <c r="C247" s="94">
        <v>505.42</v>
      </c>
      <c r="D247" s="96">
        <v>45392</v>
      </c>
    </row>
    <row r="248" spans="1:4" ht="19.5" customHeight="1" x14ac:dyDescent="0.2">
      <c r="A248" s="56" t="s">
        <v>522</v>
      </c>
      <c r="B248" s="46" t="s">
        <v>280</v>
      </c>
      <c r="C248" s="94">
        <v>500.76</v>
      </c>
      <c r="D248" s="96">
        <v>45399</v>
      </c>
    </row>
    <row r="249" spans="1:4" ht="19.5" customHeight="1" x14ac:dyDescent="0.2">
      <c r="A249" s="56" t="s">
        <v>132</v>
      </c>
      <c r="B249" s="46" t="s">
        <v>86</v>
      </c>
      <c r="C249" s="94">
        <v>500.5</v>
      </c>
      <c r="D249" s="96">
        <v>45393</v>
      </c>
    </row>
    <row r="250" spans="1:4" ht="19.5" customHeight="1" x14ac:dyDescent="0.2">
      <c r="A250" s="56" t="s">
        <v>523</v>
      </c>
      <c r="B250" s="46" t="s">
        <v>411</v>
      </c>
      <c r="C250" s="94">
        <v>500</v>
      </c>
      <c r="D250" s="96">
        <v>45386</v>
      </c>
    </row>
    <row r="251" spans="1:4" ht="19.5" customHeight="1" x14ac:dyDescent="0.2">
      <c r="A251" s="56" t="s">
        <v>524</v>
      </c>
      <c r="B251" s="46" t="s">
        <v>92</v>
      </c>
      <c r="C251" s="94">
        <v>500</v>
      </c>
      <c r="D251" s="96">
        <v>45386</v>
      </c>
    </row>
    <row r="252" spans="1:4" ht="19.5" customHeight="1" x14ac:dyDescent="0.2">
      <c r="A252" s="56" t="s">
        <v>525</v>
      </c>
      <c r="B252" s="46" t="s">
        <v>411</v>
      </c>
      <c r="C252" s="94">
        <v>500</v>
      </c>
      <c r="D252" s="96">
        <v>45386</v>
      </c>
    </row>
    <row r="253" spans="1:4" ht="19.5" customHeight="1" x14ac:dyDescent="0.2">
      <c r="A253" s="56" t="s">
        <v>526</v>
      </c>
      <c r="B253" s="46" t="s">
        <v>496</v>
      </c>
      <c r="C253" s="94">
        <v>500</v>
      </c>
      <c r="D253" s="96">
        <v>45387</v>
      </c>
    </row>
    <row r="254" spans="1:4" ht="19.5" customHeight="1" x14ac:dyDescent="0.2">
      <c r="A254" s="56" t="s">
        <v>527</v>
      </c>
      <c r="B254" s="46" t="s">
        <v>528</v>
      </c>
      <c r="C254" s="94">
        <v>500</v>
      </c>
      <c r="D254" s="96">
        <v>45392</v>
      </c>
    </row>
    <row r="255" spans="1:4" ht="19.5" customHeight="1" x14ac:dyDescent="0.2">
      <c r="A255" s="56" t="s">
        <v>529</v>
      </c>
      <c r="B255" s="46" t="s">
        <v>530</v>
      </c>
      <c r="C255" s="94">
        <v>500</v>
      </c>
      <c r="D255" s="96">
        <v>45397</v>
      </c>
    </row>
    <row r="256" spans="1:4" ht="19.5" customHeight="1" x14ac:dyDescent="0.2">
      <c r="A256" s="56" t="s">
        <v>314</v>
      </c>
      <c r="B256" s="46" t="s">
        <v>531</v>
      </c>
      <c r="C256" s="94">
        <v>495</v>
      </c>
      <c r="D256" s="96">
        <v>45386</v>
      </c>
    </row>
    <row r="257" spans="1:4" ht="19.5" customHeight="1" x14ac:dyDescent="0.2">
      <c r="A257" s="56" t="s">
        <v>532</v>
      </c>
      <c r="B257" s="46" t="s">
        <v>81</v>
      </c>
      <c r="C257" s="94">
        <v>493.33</v>
      </c>
      <c r="D257" s="96">
        <v>45386</v>
      </c>
    </row>
    <row r="258" spans="1:4" ht="19.5" customHeight="1" x14ac:dyDescent="0.2">
      <c r="A258" s="56" t="s">
        <v>533</v>
      </c>
      <c r="B258" s="46" t="s">
        <v>534</v>
      </c>
      <c r="C258" s="94">
        <v>482.72</v>
      </c>
      <c r="D258" s="96">
        <v>45406</v>
      </c>
    </row>
    <row r="259" spans="1:4" ht="19.5" customHeight="1" x14ac:dyDescent="0.2">
      <c r="A259" s="56" t="s">
        <v>535</v>
      </c>
      <c r="B259" s="46" t="s">
        <v>536</v>
      </c>
      <c r="C259" s="94">
        <v>480</v>
      </c>
      <c r="D259" s="96">
        <v>45406</v>
      </c>
    </row>
    <row r="260" spans="1:4" ht="19.5" customHeight="1" x14ac:dyDescent="0.2">
      <c r="A260" s="56" t="s">
        <v>537</v>
      </c>
      <c r="B260" s="46" t="s">
        <v>538</v>
      </c>
      <c r="C260" s="94">
        <v>476</v>
      </c>
      <c r="D260" s="96">
        <v>45400</v>
      </c>
    </row>
    <row r="261" spans="1:4" ht="19.5" customHeight="1" x14ac:dyDescent="0.2">
      <c r="A261" s="56" t="s">
        <v>194</v>
      </c>
      <c r="B261" s="46" t="s">
        <v>86</v>
      </c>
      <c r="C261" s="94">
        <v>462</v>
      </c>
      <c r="D261" s="96">
        <v>45392</v>
      </c>
    </row>
    <row r="262" spans="1:4" ht="19.5" customHeight="1" x14ac:dyDescent="0.2">
      <c r="A262" s="56" t="s">
        <v>87</v>
      </c>
      <c r="B262" s="46" t="s">
        <v>88</v>
      </c>
      <c r="C262" s="94">
        <v>461.88</v>
      </c>
      <c r="D262" s="96">
        <v>45406</v>
      </c>
    </row>
    <row r="263" spans="1:4" ht="19.5" customHeight="1" x14ac:dyDescent="0.2">
      <c r="A263" s="56" t="s">
        <v>262</v>
      </c>
      <c r="B263" s="46" t="s">
        <v>81</v>
      </c>
      <c r="C263" s="94">
        <v>457.5</v>
      </c>
      <c r="D263" s="96">
        <v>45406</v>
      </c>
    </row>
    <row r="264" spans="1:4" ht="19.5" customHeight="1" x14ac:dyDescent="0.2">
      <c r="A264" s="56" t="s">
        <v>130</v>
      </c>
      <c r="B264" s="46" t="s">
        <v>91</v>
      </c>
      <c r="C264" s="94">
        <v>456.9</v>
      </c>
      <c r="D264" s="96">
        <v>45397</v>
      </c>
    </row>
    <row r="265" spans="1:4" ht="19.5" customHeight="1" x14ac:dyDescent="0.2">
      <c r="A265" s="56" t="s">
        <v>539</v>
      </c>
      <c r="B265" s="46" t="s">
        <v>81</v>
      </c>
      <c r="C265" s="94">
        <v>450</v>
      </c>
      <c r="D265" s="96">
        <v>45386</v>
      </c>
    </row>
    <row r="266" spans="1:4" ht="19.5" customHeight="1" x14ac:dyDescent="0.2">
      <c r="A266" s="56" t="s">
        <v>540</v>
      </c>
      <c r="B266" s="46" t="s">
        <v>289</v>
      </c>
      <c r="C266" s="94">
        <v>450</v>
      </c>
      <c r="D266" s="96">
        <v>45400</v>
      </c>
    </row>
    <row r="267" spans="1:4" ht="19.5" customHeight="1" x14ac:dyDescent="0.2">
      <c r="A267" s="56" t="s">
        <v>541</v>
      </c>
      <c r="B267" s="46" t="s">
        <v>542</v>
      </c>
      <c r="C267" s="94">
        <v>427.82</v>
      </c>
      <c r="D267" s="96">
        <v>45386</v>
      </c>
    </row>
    <row r="268" spans="1:4" ht="19.5" customHeight="1" x14ac:dyDescent="0.2">
      <c r="A268" s="56" t="s">
        <v>543</v>
      </c>
      <c r="B268" s="46" t="s">
        <v>544</v>
      </c>
      <c r="C268" s="94">
        <v>422</v>
      </c>
      <c r="D268" s="96">
        <v>45384</v>
      </c>
    </row>
    <row r="269" spans="1:4" ht="19.5" customHeight="1" x14ac:dyDescent="0.2">
      <c r="A269" s="56" t="s">
        <v>545</v>
      </c>
      <c r="B269" s="46" t="s">
        <v>81</v>
      </c>
      <c r="C269" s="94">
        <v>419.85</v>
      </c>
      <c r="D269" s="96">
        <v>45399</v>
      </c>
    </row>
    <row r="270" spans="1:4" ht="19.5" customHeight="1" x14ac:dyDescent="0.2">
      <c r="A270" s="56" t="s">
        <v>141</v>
      </c>
      <c r="B270" s="46" t="s">
        <v>80</v>
      </c>
      <c r="C270" s="94">
        <v>418.8</v>
      </c>
      <c r="D270" s="96">
        <v>45386</v>
      </c>
    </row>
    <row r="271" spans="1:4" ht="19.5" customHeight="1" x14ac:dyDescent="0.2">
      <c r="A271" s="56" t="s">
        <v>546</v>
      </c>
      <c r="B271" s="46" t="s">
        <v>547</v>
      </c>
      <c r="C271" s="94">
        <v>414</v>
      </c>
      <c r="D271" s="96">
        <v>45401</v>
      </c>
    </row>
    <row r="272" spans="1:4" ht="19.5" customHeight="1" x14ac:dyDescent="0.2">
      <c r="A272" s="56" t="s">
        <v>408</v>
      </c>
      <c r="B272" s="46" t="s">
        <v>548</v>
      </c>
      <c r="C272" s="94">
        <v>412</v>
      </c>
      <c r="D272" s="96">
        <v>45399</v>
      </c>
    </row>
    <row r="273" spans="1:4" ht="19.5" customHeight="1" x14ac:dyDescent="0.2">
      <c r="A273" s="56" t="s">
        <v>549</v>
      </c>
      <c r="B273" s="46" t="s">
        <v>550</v>
      </c>
      <c r="C273" s="94">
        <v>400</v>
      </c>
      <c r="D273" s="96">
        <v>45394</v>
      </c>
    </row>
    <row r="274" spans="1:4" ht="19.5" customHeight="1" x14ac:dyDescent="0.2">
      <c r="A274" s="56" t="s">
        <v>275</v>
      </c>
      <c r="B274" s="46" t="s">
        <v>551</v>
      </c>
      <c r="C274" s="94">
        <v>400</v>
      </c>
      <c r="D274" s="96">
        <v>45399</v>
      </c>
    </row>
    <row r="275" spans="1:4" ht="19.5" customHeight="1" x14ac:dyDescent="0.2">
      <c r="A275" s="56" t="s">
        <v>79</v>
      </c>
      <c r="B275" s="46" t="s">
        <v>77</v>
      </c>
      <c r="C275" s="94">
        <v>388.69</v>
      </c>
      <c r="D275" s="96">
        <v>45400</v>
      </c>
    </row>
    <row r="276" spans="1:4" ht="19.5" customHeight="1" x14ac:dyDescent="0.2">
      <c r="A276" s="56" t="s">
        <v>228</v>
      </c>
      <c r="B276" s="46" t="s">
        <v>552</v>
      </c>
      <c r="C276" s="94">
        <v>380</v>
      </c>
      <c r="D276" s="96">
        <v>45386</v>
      </c>
    </row>
    <row r="277" spans="1:4" ht="19.5" customHeight="1" x14ac:dyDescent="0.2">
      <c r="A277" s="56" t="s">
        <v>188</v>
      </c>
      <c r="B277" s="46" t="s">
        <v>276</v>
      </c>
      <c r="C277" s="94">
        <v>379.9</v>
      </c>
      <c r="D277" s="96">
        <v>45397</v>
      </c>
    </row>
    <row r="278" spans="1:4" ht="19.5" customHeight="1" x14ac:dyDescent="0.2">
      <c r="A278" s="56" t="s">
        <v>189</v>
      </c>
      <c r="B278" s="46" t="s">
        <v>553</v>
      </c>
      <c r="C278" s="94">
        <v>372.51</v>
      </c>
      <c r="D278" s="96">
        <v>45411</v>
      </c>
    </row>
    <row r="279" spans="1:4" ht="19.5" customHeight="1" x14ac:dyDescent="0.2">
      <c r="A279" s="56" t="s">
        <v>202</v>
      </c>
      <c r="B279" s="46" t="s">
        <v>210</v>
      </c>
      <c r="C279" s="94">
        <v>371</v>
      </c>
      <c r="D279" s="96">
        <v>45406</v>
      </c>
    </row>
    <row r="280" spans="1:4" ht="19.5" customHeight="1" x14ac:dyDescent="0.2">
      <c r="A280" s="56" t="s">
        <v>287</v>
      </c>
      <c r="B280" s="46" t="s">
        <v>104</v>
      </c>
      <c r="C280" s="94">
        <v>364.31</v>
      </c>
      <c r="D280" s="96">
        <v>45392</v>
      </c>
    </row>
    <row r="281" spans="1:4" ht="19.5" customHeight="1" x14ac:dyDescent="0.2">
      <c r="A281" s="56" t="s">
        <v>146</v>
      </c>
      <c r="B281" s="46" t="s">
        <v>81</v>
      </c>
      <c r="C281" s="94">
        <v>362.5</v>
      </c>
      <c r="D281" s="96">
        <v>45392</v>
      </c>
    </row>
    <row r="282" spans="1:4" ht="19.5" customHeight="1" x14ac:dyDescent="0.2">
      <c r="A282" s="56" t="s">
        <v>554</v>
      </c>
      <c r="B282" s="46" t="s">
        <v>555</v>
      </c>
      <c r="C282" s="94">
        <v>362.22</v>
      </c>
      <c r="D282" s="96">
        <v>45384</v>
      </c>
    </row>
    <row r="283" spans="1:4" ht="19.5" customHeight="1" x14ac:dyDescent="0.2">
      <c r="A283" s="56" t="s">
        <v>135</v>
      </c>
      <c r="B283" s="46" t="s">
        <v>170</v>
      </c>
      <c r="C283" s="94">
        <v>351</v>
      </c>
      <c r="D283" s="96">
        <v>45411</v>
      </c>
    </row>
    <row r="284" spans="1:4" ht="19.5" customHeight="1" x14ac:dyDescent="0.2">
      <c r="A284" s="56" t="s">
        <v>556</v>
      </c>
      <c r="B284" s="46" t="s">
        <v>557</v>
      </c>
      <c r="C284" s="94">
        <v>350</v>
      </c>
      <c r="D284" s="96">
        <v>45407</v>
      </c>
    </row>
    <row r="285" spans="1:4" ht="19.5" customHeight="1" x14ac:dyDescent="0.2">
      <c r="A285" s="56" t="s">
        <v>134</v>
      </c>
      <c r="B285" s="46" t="s">
        <v>96</v>
      </c>
      <c r="C285" s="94">
        <v>346.11</v>
      </c>
      <c r="D285" s="96">
        <v>45411</v>
      </c>
    </row>
    <row r="286" spans="1:4" ht="19.5" customHeight="1" x14ac:dyDescent="0.2">
      <c r="A286" s="56" t="s">
        <v>97</v>
      </c>
      <c r="B286" s="46" t="s">
        <v>227</v>
      </c>
      <c r="C286" s="94">
        <v>343.68</v>
      </c>
      <c r="D286" s="96">
        <v>45397</v>
      </c>
    </row>
    <row r="287" spans="1:4" ht="19.5" customHeight="1" x14ac:dyDescent="0.2">
      <c r="A287" s="56" t="s">
        <v>180</v>
      </c>
      <c r="B287" s="46" t="s">
        <v>96</v>
      </c>
      <c r="C287" s="94">
        <v>336.86</v>
      </c>
      <c r="D287" s="96">
        <v>45386</v>
      </c>
    </row>
    <row r="288" spans="1:4" ht="19.5" customHeight="1" x14ac:dyDescent="0.2">
      <c r="A288" s="56" t="s">
        <v>558</v>
      </c>
      <c r="B288" s="46" t="s">
        <v>137</v>
      </c>
      <c r="C288" s="94">
        <v>335.99</v>
      </c>
      <c r="D288" s="96">
        <v>45386</v>
      </c>
    </row>
    <row r="289" spans="1:4" ht="19.5" customHeight="1" x14ac:dyDescent="0.2">
      <c r="A289" s="56" t="s">
        <v>559</v>
      </c>
      <c r="B289" s="46" t="s">
        <v>560</v>
      </c>
      <c r="C289" s="94">
        <v>335</v>
      </c>
      <c r="D289" s="96">
        <v>45386</v>
      </c>
    </row>
    <row r="290" spans="1:4" ht="19.5" customHeight="1" x14ac:dyDescent="0.2">
      <c r="A290" s="56" t="s">
        <v>561</v>
      </c>
      <c r="B290" s="46" t="s">
        <v>98</v>
      </c>
      <c r="C290" s="94">
        <v>335</v>
      </c>
      <c r="D290" s="96">
        <v>45406</v>
      </c>
    </row>
    <row r="291" spans="1:4" ht="19.5" customHeight="1" x14ac:dyDescent="0.2">
      <c r="A291" s="56" t="s">
        <v>259</v>
      </c>
      <c r="B291" s="46" t="s">
        <v>260</v>
      </c>
      <c r="C291" s="94">
        <v>330.98</v>
      </c>
      <c r="D291" s="96">
        <v>45411</v>
      </c>
    </row>
    <row r="292" spans="1:4" ht="19.5" customHeight="1" x14ac:dyDescent="0.2">
      <c r="A292" s="56" t="s">
        <v>562</v>
      </c>
      <c r="B292" s="46" t="s">
        <v>197</v>
      </c>
      <c r="C292" s="94">
        <v>320</v>
      </c>
      <c r="D292" s="96">
        <v>45386</v>
      </c>
    </row>
    <row r="293" spans="1:4" ht="19.5" customHeight="1" x14ac:dyDescent="0.2">
      <c r="A293" s="56" t="s">
        <v>293</v>
      </c>
      <c r="B293" s="46" t="s">
        <v>197</v>
      </c>
      <c r="C293" s="94">
        <v>320</v>
      </c>
      <c r="D293" s="96">
        <v>45386</v>
      </c>
    </row>
    <row r="294" spans="1:4" ht="19.5" customHeight="1" x14ac:dyDescent="0.2">
      <c r="A294" s="56" t="s">
        <v>563</v>
      </c>
      <c r="B294" s="46" t="s">
        <v>197</v>
      </c>
      <c r="C294" s="94">
        <v>320</v>
      </c>
      <c r="D294" s="96">
        <v>45386</v>
      </c>
    </row>
    <row r="295" spans="1:4" ht="19.5" customHeight="1" x14ac:dyDescent="0.2">
      <c r="A295" s="56" t="s">
        <v>564</v>
      </c>
      <c r="B295" s="46" t="s">
        <v>197</v>
      </c>
      <c r="C295" s="94">
        <v>320</v>
      </c>
      <c r="D295" s="96">
        <v>45386</v>
      </c>
    </row>
    <row r="296" spans="1:4" ht="19.5" customHeight="1" x14ac:dyDescent="0.2">
      <c r="A296" s="56" t="s">
        <v>562</v>
      </c>
      <c r="B296" s="46" t="s">
        <v>197</v>
      </c>
      <c r="C296" s="94">
        <v>320</v>
      </c>
      <c r="D296" s="96">
        <v>45411</v>
      </c>
    </row>
    <row r="297" spans="1:4" ht="19.5" customHeight="1" x14ac:dyDescent="0.2">
      <c r="A297" s="56" t="s">
        <v>565</v>
      </c>
      <c r="B297" s="46" t="s">
        <v>566</v>
      </c>
      <c r="C297" s="94">
        <v>320</v>
      </c>
      <c r="D297" s="96">
        <v>45411</v>
      </c>
    </row>
    <row r="298" spans="1:4" ht="19.5" customHeight="1" x14ac:dyDescent="0.2">
      <c r="A298" s="56" t="s">
        <v>567</v>
      </c>
      <c r="B298" s="46" t="s">
        <v>197</v>
      </c>
      <c r="C298" s="94">
        <v>320</v>
      </c>
      <c r="D298" s="96">
        <v>45411</v>
      </c>
    </row>
    <row r="299" spans="1:4" ht="19.5" customHeight="1" x14ac:dyDescent="0.2">
      <c r="A299" s="56" t="s">
        <v>294</v>
      </c>
      <c r="B299" s="46" t="s">
        <v>197</v>
      </c>
      <c r="C299" s="94">
        <v>320</v>
      </c>
      <c r="D299" s="96">
        <v>45411</v>
      </c>
    </row>
    <row r="300" spans="1:4" ht="19.5" customHeight="1" x14ac:dyDescent="0.2">
      <c r="A300" s="56" t="s">
        <v>568</v>
      </c>
      <c r="B300" s="46" t="s">
        <v>197</v>
      </c>
      <c r="C300" s="94">
        <v>320</v>
      </c>
      <c r="D300" s="96">
        <v>45411</v>
      </c>
    </row>
    <row r="301" spans="1:4" ht="19.5" customHeight="1" x14ac:dyDescent="0.2">
      <c r="A301" s="56" t="s">
        <v>564</v>
      </c>
      <c r="B301" s="46" t="s">
        <v>197</v>
      </c>
      <c r="C301" s="94">
        <v>320</v>
      </c>
      <c r="D301" s="96">
        <v>45411</v>
      </c>
    </row>
    <row r="302" spans="1:4" ht="19.5" customHeight="1" x14ac:dyDescent="0.2">
      <c r="A302" s="56" t="s">
        <v>569</v>
      </c>
      <c r="B302" s="46" t="s">
        <v>570</v>
      </c>
      <c r="C302" s="94">
        <v>317.58</v>
      </c>
      <c r="D302" s="96">
        <v>45394</v>
      </c>
    </row>
    <row r="303" spans="1:4" ht="19.5" customHeight="1" x14ac:dyDescent="0.2">
      <c r="A303" s="56" t="s">
        <v>361</v>
      </c>
      <c r="B303" s="46" t="s">
        <v>571</v>
      </c>
      <c r="C303" s="94">
        <v>315</v>
      </c>
      <c r="D303" s="96">
        <v>45397</v>
      </c>
    </row>
    <row r="304" spans="1:4" ht="19.5" customHeight="1" x14ac:dyDescent="0.2">
      <c r="A304" s="56" t="s">
        <v>152</v>
      </c>
      <c r="B304" s="46" t="s">
        <v>302</v>
      </c>
      <c r="C304" s="94">
        <v>313</v>
      </c>
      <c r="D304" s="96">
        <v>45386</v>
      </c>
    </row>
    <row r="305" spans="1:4" ht="19.5" customHeight="1" x14ac:dyDescent="0.2">
      <c r="A305" s="56" t="s">
        <v>533</v>
      </c>
      <c r="B305" s="46" t="s">
        <v>81</v>
      </c>
      <c r="C305" s="94">
        <v>310</v>
      </c>
      <c r="D305" s="96">
        <v>45400</v>
      </c>
    </row>
    <row r="306" spans="1:4" ht="19.5" customHeight="1" x14ac:dyDescent="0.2">
      <c r="A306" s="56" t="s">
        <v>133</v>
      </c>
      <c r="B306" s="46" t="s">
        <v>81</v>
      </c>
      <c r="C306" s="94">
        <v>309.95999999999998</v>
      </c>
      <c r="D306" s="96">
        <v>45399</v>
      </c>
    </row>
    <row r="307" spans="1:4" ht="19.5" customHeight="1" x14ac:dyDescent="0.2">
      <c r="A307" s="56" t="s">
        <v>133</v>
      </c>
      <c r="B307" s="46" t="s">
        <v>81</v>
      </c>
      <c r="C307" s="94">
        <v>301.08999999999997</v>
      </c>
      <c r="D307" s="96">
        <v>45386</v>
      </c>
    </row>
    <row r="308" spans="1:4" ht="19.5" customHeight="1" x14ac:dyDescent="0.2">
      <c r="A308" s="56" t="s">
        <v>572</v>
      </c>
      <c r="B308" s="46" t="s">
        <v>573</v>
      </c>
      <c r="C308" s="94">
        <v>300</v>
      </c>
      <c r="D308" s="96">
        <v>45386</v>
      </c>
    </row>
    <row r="309" spans="1:4" ht="19.5" customHeight="1" x14ac:dyDescent="0.2">
      <c r="A309" s="56" t="s">
        <v>176</v>
      </c>
      <c r="B309" s="46" t="s">
        <v>184</v>
      </c>
      <c r="C309" s="94">
        <v>300</v>
      </c>
      <c r="D309" s="96">
        <v>45392</v>
      </c>
    </row>
    <row r="310" spans="1:4" ht="19.5" customHeight="1" x14ac:dyDescent="0.2">
      <c r="A310" s="56" t="s">
        <v>574</v>
      </c>
      <c r="B310" s="46" t="s">
        <v>443</v>
      </c>
      <c r="C310" s="94">
        <v>300</v>
      </c>
      <c r="D310" s="96">
        <v>45392</v>
      </c>
    </row>
    <row r="311" spans="1:4" ht="19.5" customHeight="1" x14ac:dyDescent="0.2">
      <c r="A311" s="56" t="s">
        <v>575</v>
      </c>
      <c r="B311" s="46" t="s">
        <v>576</v>
      </c>
      <c r="C311" s="94">
        <v>300</v>
      </c>
      <c r="D311" s="96">
        <v>45397</v>
      </c>
    </row>
    <row r="312" spans="1:4" ht="19.5" customHeight="1" x14ac:dyDescent="0.2">
      <c r="A312" s="56" t="s">
        <v>284</v>
      </c>
      <c r="B312" s="46" t="s">
        <v>577</v>
      </c>
      <c r="C312" s="94">
        <v>299</v>
      </c>
      <c r="D312" s="96">
        <v>45386</v>
      </c>
    </row>
    <row r="313" spans="1:4" ht="19.5" customHeight="1" x14ac:dyDescent="0.2">
      <c r="A313" s="56" t="s">
        <v>132</v>
      </c>
      <c r="B313" s="46" t="s">
        <v>80</v>
      </c>
      <c r="C313" s="94">
        <v>297.89999999999998</v>
      </c>
      <c r="D313" s="96">
        <v>45397</v>
      </c>
    </row>
    <row r="314" spans="1:4" ht="19.5" customHeight="1" x14ac:dyDescent="0.2">
      <c r="A314" s="56" t="s">
        <v>578</v>
      </c>
      <c r="B314" s="46" t="s">
        <v>579</v>
      </c>
      <c r="C314" s="94">
        <v>294</v>
      </c>
      <c r="D314" s="96">
        <v>45386</v>
      </c>
    </row>
    <row r="315" spans="1:4" ht="19.5" customHeight="1" x14ac:dyDescent="0.2">
      <c r="A315" s="56" t="s">
        <v>286</v>
      </c>
      <c r="B315" s="46" t="s">
        <v>197</v>
      </c>
      <c r="C315" s="94">
        <v>290</v>
      </c>
      <c r="D315" s="96">
        <v>45386</v>
      </c>
    </row>
    <row r="316" spans="1:4" ht="19.5" customHeight="1" x14ac:dyDescent="0.2">
      <c r="A316" s="56" t="s">
        <v>229</v>
      </c>
      <c r="B316" s="46" t="s">
        <v>197</v>
      </c>
      <c r="C316" s="94">
        <v>290</v>
      </c>
      <c r="D316" s="96">
        <v>45386</v>
      </c>
    </row>
    <row r="317" spans="1:4" ht="19.5" customHeight="1" x14ac:dyDescent="0.2">
      <c r="A317" s="56" t="s">
        <v>266</v>
      </c>
      <c r="B317" s="46" t="s">
        <v>197</v>
      </c>
      <c r="C317" s="94">
        <v>290</v>
      </c>
      <c r="D317" s="96">
        <v>45393</v>
      </c>
    </row>
    <row r="318" spans="1:4" ht="19.5" customHeight="1" x14ac:dyDescent="0.2">
      <c r="A318" s="56" t="s">
        <v>285</v>
      </c>
      <c r="B318" s="46" t="s">
        <v>197</v>
      </c>
      <c r="C318" s="94">
        <v>290</v>
      </c>
      <c r="D318" s="96">
        <v>45393</v>
      </c>
    </row>
    <row r="319" spans="1:4" ht="19.5" customHeight="1" x14ac:dyDescent="0.2">
      <c r="A319" s="56" t="s">
        <v>580</v>
      </c>
      <c r="B319" s="46" t="s">
        <v>197</v>
      </c>
      <c r="C319" s="94">
        <v>290</v>
      </c>
      <c r="D319" s="96">
        <v>45411</v>
      </c>
    </row>
    <row r="320" spans="1:4" ht="19.5" customHeight="1" x14ac:dyDescent="0.2">
      <c r="A320" s="56" t="s">
        <v>230</v>
      </c>
      <c r="B320" s="46" t="s">
        <v>197</v>
      </c>
      <c r="C320" s="94">
        <v>290</v>
      </c>
      <c r="D320" s="96">
        <v>45411</v>
      </c>
    </row>
    <row r="321" spans="1:4" ht="19.5" customHeight="1" x14ac:dyDescent="0.2">
      <c r="A321" s="56" t="s">
        <v>225</v>
      </c>
      <c r="B321" s="46" t="s">
        <v>175</v>
      </c>
      <c r="C321" s="94">
        <v>287.98</v>
      </c>
      <c r="D321" s="96">
        <v>45386</v>
      </c>
    </row>
    <row r="322" spans="1:4" ht="19.5" customHeight="1" x14ac:dyDescent="0.2">
      <c r="A322" s="56" t="s">
        <v>186</v>
      </c>
      <c r="B322" s="46" t="s">
        <v>334</v>
      </c>
      <c r="C322" s="94">
        <v>282</v>
      </c>
      <c r="D322" s="96">
        <v>45386</v>
      </c>
    </row>
    <row r="323" spans="1:4" ht="19.5" customHeight="1" x14ac:dyDescent="0.2">
      <c r="A323" s="56" t="s">
        <v>202</v>
      </c>
      <c r="B323" s="46" t="s">
        <v>581</v>
      </c>
      <c r="C323" s="94">
        <v>281.58999999999997</v>
      </c>
      <c r="D323" s="96">
        <v>45407</v>
      </c>
    </row>
    <row r="324" spans="1:4" ht="19.5" customHeight="1" x14ac:dyDescent="0.2">
      <c r="A324" s="56" t="s">
        <v>582</v>
      </c>
      <c r="B324" s="46" t="s">
        <v>583</v>
      </c>
      <c r="C324" s="94">
        <v>275.75</v>
      </c>
      <c r="D324" s="96">
        <v>45397</v>
      </c>
    </row>
    <row r="325" spans="1:4" ht="19.5" customHeight="1" x14ac:dyDescent="0.2">
      <c r="A325" s="56" t="s">
        <v>281</v>
      </c>
      <c r="B325" s="46" t="s">
        <v>237</v>
      </c>
      <c r="C325" s="94">
        <v>263.44</v>
      </c>
      <c r="D325" s="96">
        <v>45386</v>
      </c>
    </row>
    <row r="326" spans="1:4" ht="19.5" customHeight="1" x14ac:dyDescent="0.2">
      <c r="A326" s="56" t="s">
        <v>584</v>
      </c>
      <c r="B326" s="46" t="s">
        <v>145</v>
      </c>
      <c r="C326" s="94">
        <v>254.6</v>
      </c>
      <c r="D326" s="96">
        <v>45411</v>
      </c>
    </row>
    <row r="327" spans="1:4" ht="19.5" customHeight="1" x14ac:dyDescent="0.2">
      <c r="A327" s="56" t="s">
        <v>125</v>
      </c>
      <c r="B327" s="46" t="s">
        <v>233</v>
      </c>
      <c r="C327" s="94">
        <v>250</v>
      </c>
      <c r="D327" s="96">
        <v>45393</v>
      </c>
    </row>
    <row r="328" spans="1:4" ht="19.5" customHeight="1" x14ac:dyDescent="0.2">
      <c r="A328" s="56" t="s">
        <v>585</v>
      </c>
      <c r="B328" s="46" t="s">
        <v>443</v>
      </c>
      <c r="C328" s="94">
        <v>250</v>
      </c>
      <c r="D328" s="96">
        <v>45397</v>
      </c>
    </row>
    <row r="329" spans="1:4" ht="19.5" customHeight="1" x14ac:dyDescent="0.2">
      <c r="A329" s="56" t="s">
        <v>152</v>
      </c>
      <c r="B329" s="46" t="s">
        <v>586</v>
      </c>
      <c r="C329" s="94">
        <v>250</v>
      </c>
      <c r="D329" s="96">
        <v>45406</v>
      </c>
    </row>
    <row r="330" spans="1:4" ht="19.5" customHeight="1" x14ac:dyDescent="0.2">
      <c r="A330" s="56" t="s">
        <v>238</v>
      </c>
      <c r="B330" s="46" t="s">
        <v>587</v>
      </c>
      <c r="C330" s="94">
        <v>249.91</v>
      </c>
      <c r="D330" s="96">
        <v>45411</v>
      </c>
    </row>
    <row r="331" spans="1:4" ht="19.5" customHeight="1" x14ac:dyDescent="0.2">
      <c r="A331" s="56" t="s">
        <v>588</v>
      </c>
      <c r="B331" s="46" t="s">
        <v>589</v>
      </c>
      <c r="C331" s="94">
        <v>247.9</v>
      </c>
      <c r="D331" s="96">
        <v>45394</v>
      </c>
    </row>
    <row r="332" spans="1:4" ht="19.5" customHeight="1" x14ac:dyDescent="0.2">
      <c r="A332" s="56" t="s">
        <v>590</v>
      </c>
      <c r="B332" s="46" t="s">
        <v>591</v>
      </c>
      <c r="C332" s="94">
        <v>247.9</v>
      </c>
      <c r="D332" s="96">
        <v>45406</v>
      </c>
    </row>
    <row r="333" spans="1:4" ht="19.5" customHeight="1" x14ac:dyDescent="0.2">
      <c r="A333" s="56" t="s">
        <v>592</v>
      </c>
      <c r="B333" s="46" t="s">
        <v>83</v>
      </c>
      <c r="C333" s="94">
        <v>243.17</v>
      </c>
      <c r="D333" s="96">
        <v>45400</v>
      </c>
    </row>
    <row r="334" spans="1:4" ht="19.5" customHeight="1" x14ac:dyDescent="0.2">
      <c r="A334" s="56" t="s">
        <v>535</v>
      </c>
      <c r="B334" s="46" t="s">
        <v>104</v>
      </c>
      <c r="C334" s="94">
        <v>240</v>
      </c>
      <c r="D334" s="96">
        <v>45397</v>
      </c>
    </row>
    <row r="335" spans="1:4" ht="19.5" customHeight="1" x14ac:dyDescent="0.2">
      <c r="A335" s="56" t="s">
        <v>191</v>
      </c>
      <c r="B335" s="46" t="s">
        <v>192</v>
      </c>
      <c r="C335" s="94">
        <v>239.96</v>
      </c>
      <c r="D335" s="96">
        <v>45406</v>
      </c>
    </row>
    <row r="336" spans="1:4" ht="19.5" customHeight="1" x14ac:dyDescent="0.2">
      <c r="A336" s="56" t="s">
        <v>206</v>
      </c>
      <c r="B336" s="46" t="s">
        <v>92</v>
      </c>
      <c r="C336" s="94">
        <v>239.94</v>
      </c>
      <c r="D336" s="96">
        <v>45392</v>
      </c>
    </row>
    <row r="337" spans="1:4" ht="19.5" customHeight="1" x14ac:dyDescent="0.2">
      <c r="A337" s="56" t="s">
        <v>236</v>
      </c>
      <c r="B337" s="46" t="s">
        <v>593</v>
      </c>
      <c r="C337" s="94">
        <v>238.05</v>
      </c>
      <c r="D337" s="96">
        <v>45386</v>
      </c>
    </row>
    <row r="338" spans="1:4" ht="19.5" customHeight="1" x14ac:dyDescent="0.2">
      <c r="A338" s="56" t="s">
        <v>296</v>
      </c>
      <c r="B338" s="46" t="s">
        <v>92</v>
      </c>
      <c r="C338" s="94">
        <v>237</v>
      </c>
      <c r="D338" s="96">
        <v>45392</v>
      </c>
    </row>
    <row r="339" spans="1:4" ht="19.5" customHeight="1" x14ac:dyDescent="0.2">
      <c r="A339" s="56" t="s">
        <v>148</v>
      </c>
      <c r="B339" s="46" t="s">
        <v>110</v>
      </c>
      <c r="C339" s="94">
        <v>230.4</v>
      </c>
      <c r="D339" s="96">
        <v>45397</v>
      </c>
    </row>
    <row r="340" spans="1:4" ht="19.5" customHeight="1" x14ac:dyDescent="0.2">
      <c r="A340" s="56" t="s">
        <v>594</v>
      </c>
      <c r="B340" s="46" t="s">
        <v>595</v>
      </c>
      <c r="C340" s="94">
        <v>225.42</v>
      </c>
      <c r="D340" s="96">
        <v>45384</v>
      </c>
    </row>
    <row r="341" spans="1:4" ht="19.5" customHeight="1" x14ac:dyDescent="0.2">
      <c r="A341" s="56" t="s">
        <v>254</v>
      </c>
      <c r="B341" s="46" t="s">
        <v>596</v>
      </c>
      <c r="C341" s="94">
        <v>225</v>
      </c>
      <c r="D341" s="96">
        <v>45386</v>
      </c>
    </row>
    <row r="342" spans="1:4" ht="19.5" customHeight="1" x14ac:dyDescent="0.2">
      <c r="A342" s="56" t="s">
        <v>597</v>
      </c>
      <c r="B342" s="46" t="s">
        <v>598</v>
      </c>
      <c r="C342" s="94">
        <v>225</v>
      </c>
      <c r="D342" s="96">
        <v>45406</v>
      </c>
    </row>
    <row r="343" spans="1:4" ht="19.5" customHeight="1" x14ac:dyDescent="0.2">
      <c r="A343" s="56" t="s">
        <v>278</v>
      </c>
      <c r="B343" s="46" t="s">
        <v>599</v>
      </c>
      <c r="C343" s="94">
        <v>222.24</v>
      </c>
      <c r="D343" s="96">
        <v>45384</v>
      </c>
    </row>
    <row r="344" spans="1:4" ht="19.5" customHeight="1" x14ac:dyDescent="0.2">
      <c r="A344" s="56" t="s">
        <v>185</v>
      </c>
      <c r="B344" s="46" t="s">
        <v>89</v>
      </c>
      <c r="C344" s="94">
        <v>221.87</v>
      </c>
      <c r="D344" s="96">
        <v>45400</v>
      </c>
    </row>
    <row r="345" spans="1:4" ht="19.5" customHeight="1" x14ac:dyDescent="0.2">
      <c r="A345" s="56" t="s">
        <v>600</v>
      </c>
      <c r="B345" s="46" t="s">
        <v>174</v>
      </c>
      <c r="C345" s="94">
        <v>221.33</v>
      </c>
      <c r="D345" s="96">
        <v>45400</v>
      </c>
    </row>
    <row r="346" spans="1:4" ht="19.5" customHeight="1" x14ac:dyDescent="0.2">
      <c r="A346" s="56" t="s">
        <v>601</v>
      </c>
      <c r="B346" s="46" t="s">
        <v>602</v>
      </c>
      <c r="C346" s="94">
        <v>218.95</v>
      </c>
      <c r="D346" s="96">
        <v>45392</v>
      </c>
    </row>
    <row r="347" spans="1:4" ht="19.5" customHeight="1" x14ac:dyDescent="0.2">
      <c r="A347" s="56" t="s">
        <v>361</v>
      </c>
      <c r="B347" s="46" t="s">
        <v>195</v>
      </c>
      <c r="C347" s="94">
        <v>216</v>
      </c>
      <c r="D347" s="96">
        <v>45393</v>
      </c>
    </row>
    <row r="348" spans="1:4" ht="19.5" customHeight="1" x14ac:dyDescent="0.2">
      <c r="A348" s="56" t="s">
        <v>261</v>
      </c>
      <c r="B348" s="46" t="s">
        <v>89</v>
      </c>
      <c r="C348" s="94">
        <v>213.84</v>
      </c>
      <c r="D348" s="96">
        <v>45397</v>
      </c>
    </row>
    <row r="349" spans="1:4" ht="19.5" customHeight="1" x14ac:dyDescent="0.2">
      <c r="A349" s="56" t="s">
        <v>603</v>
      </c>
      <c r="B349" s="46" t="s">
        <v>542</v>
      </c>
      <c r="C349" s="94">
        <v>212.4</v>
      </c>
      <c r="D349" s="96">
        <v>45386</v>
      </c>
    </row>
    <row r="350" spans="1:4" ht="19.5" customHeight="1" x14ac:dyDescent="0.2">
      <c r="A350" s="56" t="s">
        <v>127</v>
      </c>
      <c r="B350" s="46" t="s">
        <v>89</v>
      </c>
      <c r="C350" s="94">
        <v>210</v>
      </c>
      <c r="D350" s="96">
        <v>45386</v>
      </c>
    </row>
    <row r="351" spans="1:4" ht="19.5" customHeight="1" x14ac:dyDescent="0.2">
      <c r="A351" s="56" t="s">
        <v>604</v>
      </c>
      <c r="B351" s="46" t="s">
        <v>493</v>
      </c>
      <c r="C351" s="94">
        <v>208.19</v>
      </c>
      <c r="D351" s="96">
        <v>45397</v>
      </c>
    </row>
    <row r="352" spans="1:4" ht="19.5" customHeight="1" x14ac:dyDescent="0.2">
      <c r="A352" s="56" t="s">
        <v>605</v>
      </c>
      <c r="B352" s="46" t="s">
        <v>443</v>
      </c>
      <c r="C352" s="94">
        <v>200</v>
      </c>
      <c r="D352" s="96">
        <v>45399</v>
      </c>
    </row>
    <row r="353" spans="1:4" ht="19.5" customHeight="1" x14ac:dyDescent="0.2">
      <c r="A353" s="56" t="s">
        <v>543</v>
      </c>
      <c r="B353" s="46" t="s">
        <v>544</v>
      </c>
      <c r="C353" s="94">
        <v>190.85</v>
      </c>
      <c r="D353" s="96">
        <v>45386</v>
      </c>
    </row>
    <row r="354" spans="1:4" ht="19.5" customHeight="1" x14ac:dyDescent="0.2">
      <c r="A354" s="56" t="s">
        <v>606</v>
      </c>
      <c r="B354" s="46" t="s">
        <v>607</v>
      </c>
      <c r="C354" s="94">
        <v>189.48</v>
      </c>
      <c r="D354" s="96">
        <v>45386</v>
      </c>
    </row>
    <row r="355" spans="1:4" ht="19.5" customHeight="1" x14ac:dyDescent="0.2">
      <c r="A355" s="56" t="s">
        <v>608</v>
      </c>
      <c r="B355" s="46" t="s">
        <v>144</v>
      </c>
      <c r="C355" s="94">
        <v>188.65</v>
      </c>
      <c r="D355" s="96">
        <v>45393</v>
      </c>
    </row>
    <row r="356" spans="1:4" ht="19.5" customHeight="1" x14ac:dyDescent="0.2">
      <c r="A356" s="56" t="s">
        <v>609</v>
      </c>
      <c r="B356" s="46" t="s">
        <v>610</v>
      </c>
      <c r="C356" s="94">
        <v>188.14</v>
      </c>
      <c r="D356" s="96">
        <v>45386</v>
      </c>
    </row>
    <row r="357" spans="1:4" ht="19.5" customHeight="1" x14ac:dyDescent="0.2">
      <c r="A357" s="56" t="s">
        <v>611</v>
      </c>
      <c r="B357" s="46" t="s">
        <v>612</v>
      </c>
      <c r="C357" s="94">
        <v>181.11</v>
      </c>
      <c r="D357" s="96">
        <v>45392</v>
      </c>
    </row>
    <row r="358" spans="1:4" ht="19.5" customHeight="1" x14ac:dyDescent="0.2">
      <c r="A358" s="56" t="s">
        <v>613</v>
      </c>
      <c r="B358" s="46" t="s">
        <v>153</v>
      </c>
      <c r="C358" s="94">
        <v>180.1</v>
      </c>
      <c r="D358" s="96">
        <v>45386</v>
      </c>
    </row>
    <row r="359" spans="1:4" ht="19.5" customHeight="1" x14ac:dyDescent="0.2">
      <c r="A359" s="56" t="s">
        <v>539</v>
      </c>
      <c r="B359" s="46" t="s">
        <v>234</v>
      </c>
      <c r="C359" s="94">
        <v>180</v>
      </c>
      <c r="D359" s="96">
        <v>45392</v>
      </c>
    </row>
    <row r="360" spans="1:4" ht="19.5" customHeight="1" x14ac:dyDescent="0.2">
      <c r="A360" s="56" t="s">
        <v>614</v>
      </c>
      <c r="B360" s="46" t="s">
        <v>271</v>
      </c>
      <c r="C360" s="94">
        <v>179.43</v>
      </c>
      <c r="D360" s="96">
        <v>45393</v>
      </c>
    </row>
    <row r="361" spans="1:4" ht="19.5" customHeight="1" x14ac:dyDescent="0.2">
      <c r="A361" s="56" t="s">
        <v>291</v>
      </c>
      <c r="B361" s="46" t="s">
        <v>615</v>
      </c>
      <c r="C361" s="94">
        <v>177.15</v>
      </c>
      <c r="D361" s="96">
        <v>45386</v>
      </c>
    </row>
    <row r="362" spans="1:4" ht="19.5" customHeight="1" x14ac:dyDescent="0.2">
      <c r="A362" s="56" t="s">
        <v>180</v>
      </c>
      <c r="B362" s="46" t="s">
        <v>96</v>
      </c>
      <c r="C362" s="94">
        <v>176.48</v>
      </c>
      <c r="D362" s="96">
        <v>45411</v>
      </c>
    </row>
    <row r="363" spans="1:4" ht="19.5" customHeight="1" x14ac:dyDescent="0.2">
      <c r="A363" s="56" t="s">
        <v>270</v>
      </c>
      <c r="B363" s="46" t="s">
        <v>616</v>
      </c>
      <c r="C363" s="94">
        <v>175.81</v>
      </c>
      <c r="D363" s="96">
        <v>45393</v>
      </c>
    </row>
    <row r="364" spans="1:4" ht="19.5" customHeight="1" x14ac:dyDescent="0.2">
      <c r="A364" s="56" t="s">
        <v>288</v>
      </c>
      <c r="B364" s="46" t="s">
        <v>145</v>
      </c>
      <c r="C364" s="94">
        <v>175.81</v>
      </c>
      <c r="D364" s="96">
        <v>45394</v>
      </c>
    </row>
    <row r="365" spans="1:4" ht="19.5" customHeight="1" x14ac:dyDescent="0.2">
      <c r="A365" s="56" t="s">
        <v>161</v>
      </c>
      <c r="B365" s="46" t="s">
        <v>162</v>
      </c>
      <c r="C365" s="94">
        <v>175</v>
      </c>
      <c r="D365" s="96">
        <v>45397</v>
      </c>
    </row>
    <row r="366" spans="1:4" ht="19.5" customHeight="1" x14ac:dyDescent="0.2">
      <c r="A366" s="56" t="s">
        <v>499</v>
      </c>
      <c r="B366" s="46" t="s">
        <v>457</v>
      </c>
      <c r="C366" s="94">
        <v>172.5</v>
      </c>
      <c r="D366" s="96">
        <v>45411</v>
      </c>
    </row>
    <row r="367" spans="1:4" ht="19.5" customHeight="1" x14ac:dyDescent="0.2">
      <c r="A367" s="56" t="s">
        <v>617</v>
      </c>
      <c r="B367" s="46" t="s">
        <v>618</v>
      </c>
      <c r="C367" s="94">
        <v>170.16</v>
      </c>
      <c r="D367" s="96">
        <v>45399</v>
      </c>
    </row>
    <row r="368" spans="1:4" ht="19.5" customHeight="1" x14ac:dyDescent="0.2">
      <c r="A368" s="56" t="s">
        <v>282</v>
      </c>
      <c r="B368" s="46" t="s">
        <v>197</v>
      </c>
      <c r="C368" s="94">
        <v>170</v>
      </c>
      <c r="D368" s="96">
        <v>45411</v>
      </c>
    </row>
    <row r="369" spans="1:4" ht="19.5" customHeight="1" x14ac:dyDescent="0.2">
      <c r="A369" s="56" t="s">
        <v>619</v>
      </c>
      <c r="B369" s="46" t="s">
        <v>197</v>
      </c>
      <c r="C369" s="94">
        <v>170</v>
      </c>
      <c r="D369" s="96">
        <v>45411</v>
      </c>
    </row>
    <row r="370" spans="1:4" ht="19.5" customHeight="1" x14ac:dyDescent="0.2">
      <c r="A370" s="56" t="s">
        <v>198</v>
      </c>
      <c r="B370" s="46" t="s">
        <v>197</v>
      </c>
      <c r="C370" s="94">
        <v>170</v>
      </c>
      <c r="D370" s="96">
        <v>45411</v>
      </c>
    </row>
    <row r="371" spans="1:4" ht="19.5" customHeight="1" x14ac:dyDescent="0.2">
      <c r="A371" s="56" t="s">
        <v>414</v>
      </c>
      <c r="B371" s="46" t="s">
        <v>107</v>
      </c>
      <c r="C371" s="94">
        <v>165</v>
      </c>
      <c r="D371" s="96">
        <v>45406</v>
      </c>
    </row>
    <row r="372" spans="1:4" ht="19.5" customHeight="1" x14ac:dyDescent="0.2">
      <c r="A372" s="56" t="s">
        <v>129</v>
      </c>
      <c r="B372" s="46" t="s">
        <v>81</v>
      </c>
      <c r="C372" s="94">
        <v>164</v>
      </c>
      <c r="D372" s="96">
        <v>45384</v>
      </c>
    </row>
    <row r="373" spans="1:4" ht="19.5" customHeight="1" x14ac:dyDescent="0.2">
      <c r="A373" s="56" t="s">
        <v>179</v>
      </c>
      <c r="B373" s="46" t="s">
        <v>184</v>
      </c>
      <c r="C373" s="94">
        <v>163.21</v>
      </c>
      <c r="D373" s="96">
        <v>45392</v>
      </c>
    </row>
    <row r="374" spans="1:4" ht="19.5" customHeight="1" x14ac:dyDescent="0.2">
      <c r="A374" s="56" t="s">
        <v>620</v>
      </c>
      <c r="B374" s="46" t="s">
        <v>621</v>
      </c>
      <c r="C374" s="94">
        <v>156.91</v>
      </c>
      <c r="D374" s="96">
        <v>45397</v>
      </c>
    </row>
    <row r="375" spans="1:4" ht="19.5" customHeight="1" x14ac:dyDescent="0.2">
      <c r="A375" s="56" t="s">
        <v>277</v>
      </c>
      <c r="B375" s="46" t="s">
        <v>136</v>
      </c>
      <c r="C375" s="94">
        <v>156</v>
      </c>
      <c r="D375" s="96">
        <v>45406</v>
      </c>
    </row>
    <row r="376" spans="1:4" ht="19.5" customHeight="1" x14ac:dyDescent="0.2">
      <c r="A376" s="56" t="s">
        <v>622</v>
      </c>
      <c r="B376" s="46" t="s">
        <v>602</v>
      </c>
      <c r="C376" s="94">
        <v>152.76</v>
      </c>
      <c r="D376" s="96">
        <v>45400</v>
      </c>
    </row>
    <row r="377" spans="1:4" ht="19.5" customHeight="1" x14ac:dyDescent="0.2">
      <c r="A377" s="56" t="s">
        <v>623</v>
      </c>
      <c r="B377" s="46" t="s">
        <v>624</v>
      </c>
      <c r="C377" s="94">
        <v>152.43</v>
      </c>
      <c r="D377" s="96">
        <v>45411</v>
      </c>
    </row>
    <row r="378" spans="1:4" ht="19.5" customHeight="1" x14ac:dyDescent="0.2">
      <c r="A378" s="56" t="s">
        <v>171</v>
      </c>
      <c r="B378" s="46" t="s">
        <v>77</v>
      </c>
      <c r="C378" s="94">
        <v>150.77000000000001</v>
      </c>
      <c r="D378" s="96">
        <v>45386</v>
      </c>
    </row>
    <row r="379" spans="1:4" ht="19.5" customHeight="1" x14ac:dyDescent="0.2">
      <c r="A379" s="56" t="s">
        <v>196</v>
      </c>
      <c r="B379" s="46" t="s">
        <v>88</v>
      </c>
      <c r="C379" s="94">
        <v>145.97999999999999</v>
      </c>
      <c r="D379" s="96">
        <v>45406</v>
      </c>
    </row>
    <row r="380" spans="1:4" ht="19.5" customHeight="1" x14ac:dyDescent="0.2">
      <c r="A380" s="56" t="s">
        <v>201</v>
      </c>
      <c r="B380" s="46" t="s">
        <v>82</v>
      </c>
      <c r="C380" s="94">
        <v>145.52000000000001</v>
      </c>
      <c r="D380" s="96">
        <v>45399</v>
      </c>
    </row>
    <row r="381" spans="1:4" ht="19.5" customHeight="1" x14ac:dyDescent="0.2">
      <c r="A381" s="56" t="s">
        <v>131</v>
      </c>
      <c r="B381" s="46" t="s">
        <v>625</v>
      </c>
      <c r="C381" s="94">
        <v>143.85</v>
      </c>
      <c r="D381" s="96">
        <v>45386</v>
      </c>
    </row>
    <row r="382" spans="1:4" ht="19.5" customHeight="1" x14ac:dyDescent="0.2">
      <c r="A382" s="56" t="s">
        <v>626</v>
      </c>
      <c r="B382" s="46" t="s">
        <v>81</v>
      </c>
      <c r="C382" s="94">
        <v>140.97</v>
      </c>
      <c r="D382" s="96">
        <v>45397</v>
      </c>
    </row>
    <row r="383" spans="1:4" ht="19.5" customHeight="1" x14ac:dyDescent="0.2">
      <c r="A383" s="56" t="s">
        <v>627</v>
      </c>
      <c r="B383" s="46" t="s">
        <v>226</v>
      </c>
      <c r="C383" s="94">
        <v>140</v>
      </c>
      <c r="D383" s="96">
        <v>45386</v>
      </c>
    </row>
    <row r="384" spans="1:4" ht="19.5" customHeight="1" x14ac:dyDescent="0.2">
      <c r="A384" s="56" t="s">
        <v>130</v>
      </c>
      <c r="B384" s="46" t="s">
        <v>95</v>
      </c>
      <c r="C384" s="94">
        <v>139.9</v>
      </c>
      <c r="D384" s="96">
        <v>45407</v>
      </c>
    </row>
    <row r="385" spans="1:4" ht="19.5" customHeight="1" x14ac:dyDescent="0.2">
      <c r="A385" s="56" t="s">
        <v>303</v>
      </c>
      <c r="B385" s="46" t="s">
        <v>89</v>
      </c>
      <c r="C385" s="94">
        <v>136.91</v>
      </c>
      <c r="D385" s="96">
        <v>45386</v>
      </c>
    </row>
    <row r="386" spans="1:4" ht="19.5" customHeight="1" x14ac:dyDescent="0.2">
      <c r="A386" s="56" t="s">
        <v>200</v>
      </c>
      <c r="B386" s="46" t="s">
        <v>628</v>
      </c>
      <c r="C386" s="94">
        <v>135.88999999999999</v>
      </c>
      <c r="D386" s="96">
        <v>45384</v>
      </c>
    </row>
    <row r="387" spans="1:4" ht="19.5" customHeight="1" x14ac:dyDescent="0.2">
      <c r="A387" s="56" t="s">
        <v>201</v>
      </c>
      <c r="B387" s="46" t="s">
        <v>82</v>
      </c>
      <c r="C387" s="94">
        <v>135.86000000000001</v>
      </c>
      <c r="D387" s="96">
        <v>45386</v>
      </c>
    </row>
    <row r="388" spans="1:4" ht="19.5" customHeight="1" x14ac:dyDescent="0.2">
      <c r="A388" s="56" t="s">
        <v>613</v>
      </c>
      <c r="B388" s="46" t="s">
        <v>629</v>
      </c>
      <c r="C388" s="94">
        <v>135.08000000000001</v>
      </c>
      <c r="D388" s="96">
        <v>45393</v>
      </c>
    </row>
    <row r="389" spans="1:4" ht="19.5" customHeight="1" x14ac:dyDescent="0.2">
      <c r="A389" s="56" t="s">
        <v>189</v>
      </c>
      <c r="B389" s="46" t="s">
        <v>145</v>
      </c>
      <c r="C389" s="94">
        <v>135.07</v>
      </c>
      <c r="D389" s="96">
        <v>45394</v>
      </c>
    </row>
    <row r="390" spans="1:4" ht="19.5" customHeight="1" x14ac:dyDescent="0.2">
      <c r="A390" s="56" t="s">
        <v>630</v>
      </c>
      <c r="B390" s="46" t="s">
        <v>81</v>
      </c>
      <c r="C390" s="94">
        <v>131.21</v>
      </c>
      <c r="D390" s="96">
        <v>45386</v>
      </c>
    </row>
    <row r="391" spans="1:4" ht="19.5" customHeight="1" x14ac:dyDescent="0.2">
      <c r="A391" s="56" t="s">
        <v>283</v>
      </c>
      <c r="B391" s="46" t="s">
        <v>631</v>
      </c>
      <c r="C391" s="94">
        <v>130.75</v>
      </c>
      <c r="D391" s="96">
        <v>45406</v>
      </c>
    </row>
    <row r="392" spans="1:4" ht="19.5" customHeight="1" x14ac:dyDescent="0.2">
      <c r="A392" s="56" t="s">
        <v>108</v>
      </c>
      <c r="B392" s="46" t="s">
        <v>632</v>
      </c>
      <c r="C392" s="94">
        <v>130.36000000000001</v>
      </c>
      <c r="D392" s="96">
        <v>45407</v>
      </c>
    </row>
    <row r="393" spans="1:4" ht="19.5" customHeight="1" x14ac:dyDescent="0.2">
      <c r="A393" s="56" t="s">
        <v>254</v>
      </c>
      <c r="B393" s="46" t="s">
        <v>633</v>
      </c>
      <c r="C393" s="94">
        <v>125</v>
      </c>
      <c r="D393" s="96">
        <v>45392</v>
      </c>
    </row>
    <row r="394" spans="1:4" ht="19.5" customHeight="1" x14ac:dyDescent="0.2">
      <c r="A394" s="56" t="s">
        <v>634</v>
      </c>
      <c r="B394" s="46" t="s">
        <v>635</v>
      </c>
      <c r="C394" s="94">
        <v>125</v>
      </c>
      <c r="D394" s="96">
        <v>45400</v>
      </c>
    </row>
    <row r="395" spans="1:4" ht="19.5" customHeight="1" x14ac:dyDescent="0.2">
      <c r="A395" s="56" t="s">
        <v>93</v>
      </c>
      <c r="B395" s="46" t="s">
        <v>636</v>
      </c>
      <c r="C395" s="94">
        <v>117.72</v>
      </c>
      <c r="D395" s="96">
        <v>45386</v>
      </c>
    </row>
    <row r="396" spans="1:4" ht="19.5" customHeight="1" x14ac:dyDescent="0.2">
      <c r="A396" s="56" t="s">
        <v>188</v>
      </c>
      <c r="B396" s="46" t="s">
        <v>636</v>
      </c>
      <c r="C396" s="94">
        <v>117.72</v>
      </c>
      <c r="D396" s="96">
        <v>45407</v>
      </c>
    </row>
    <row r="397" spans="1:4" ht="19.5" customHeight="1" x14ac:dyDescent="0.2">
      <c r="A397" s="56" t="s">
        <v>148</v>
      </c>
      <c r="B397" s="46" t="s">
        <v>110</v>
      </c>
      <c r="C397" s="94">
        <v>115.2</v>
      </c>
      <c r="D397" s="96">
        <v>45392</v>
      </c>
    </row>
    <row r="398" spans="1:4" ht="19.5" customHeight="1" x14ac:dyDescent="0.2">
      <c r="A398" s="56" t="s">
        <v>148</v>
      </c>
      <c r="B398" s="46" t="s">
        <v>110</v>
      </c>
      <c r="C398" s="94">
        <v>115.2</v>
      </c>
      <c r="D398" s="96">
        <v>45406</v>
      </c>
    </row>
    <row r="399" spans="1:4" ht="19.5" customHeight="1" x14ac:dyDescent="0.2">
      <c r="A399" s="56" t="s">
        <v>148</v>
      </c>
      <c r="B399" s="46" t="s">
        <v>110</v>
      </c>
      <c r="C399" s="94">
        <v>115.2</v>
      </c>
      <c r="D399" s="96">
        <v>45411</v>
      </c>
    </row>
    <row r="400" spans="1:4" ht="19.5" customHeight="1" x14ac:dyDescent="0.2">
      <c r="A400" s="56" t="s">
        <v>637</v>
      </c>
      <c r="B400" s="46" t="s">
        <v>544</v>
      </c>
      <c r="C400" s="94">
        <v>114.75</v>
      </c>
      <c r="D400" s="96">
        <v>45407</v>
      </c>
    </row>
    <row r="401" spans="1:4" ht="19.5" customHeight="1" x14ac:dyDescent="0.2">
      <c r="A401" s="56" t="s">
        <v>93</v>
      </c>
      <c r="B401" s="46" t="s">
        <v>232</v>
      </c>
      <c r="C401" s="94">
        <v>113.97</v>
      </c>
      <c r="D401" s="96">
        <v>45406</v>
      </c>
    </row>
    <row r="402" spans="1:4" ht="19.5" customHeight="1" x14ac:dyDescent="0.2">
      <c r="A402" s="56" t="s">
        <v>638</v>
      </c>
      <c r="B402" s="46" t="s">
        <v>267</v>
      </c>
      <c r="C402" s="94">
        <v>112.91</v>
      </c>
      <c r="D402" s="96">
        <v>45392</v>
      </c>
    </row>
    <row r="403" spans="1:4" ht="19.5" customHeight="1" x14ac:dyDescent="0.2">
      <c r="A403" s="56" t="s">
        <v>639</v>
      </c>
      <c r="B403" s="46" t="s">
        <v>640</v>
      </c>
      <c r="C403" s="94">
        <v>112.83</v>
      </c>
      <c r="D403" s="96">
        <v>45386</v>
      </c>
    </row>
    <row r="404" spans="1:4" ht="19.5" customHeight="1" x14ac:dyDescent="0.2">
      <c r="A404" s="56" t="s">
        <v>261</v>
      </c>
      <c r="B404" s="46" t="s">
        <v>89</v>
      </c>
      <c r="C404" s="94">
        <v>110.96</v>
      </c>
      <c r="D404" s="96">
        <v>45393</v>
      </c>
    </row>
    <row r="405" spans="1:4" ht="19.5" customHeight="1" x14ac:dyDescent="0.2">
      <c r="A405" s="56" t="s">
        <v>128</v>
      </c>
      <c r="B405" s="46" t="s">
        <v>144</v>
      </c>
      <c r="C405" s="94">
        <v>108.41</v>
      </c>
      <c r="D405" s="96">
        <v>45400</v>
      </c>
    </row>
    <row r="406" spans="1:4" ht="19.5" customHeight="1" x14ac:dyDescent="0.2">
      <c r="A406" s="56" t="s">
        <v>108</v>
      </c>
      <c r="B406" s="46" t="s">
        <v>96</v>
      </c>
      <c r="C406" s="94">
        <v>105.53</v>
      </c>
      <c r="D406" s="96">
        <v>45397</v>
      </c>
    </row>
    <row r="407" spans="1:4" ht="19.5" customHeight="1" x14ac:dyDescent="0.2">
      <c r="A407" s="56" t="s">
        <v>298</v>
      </c>
      <c r="B407" s="46" t="s">
        <v>641</v>
      </c>
      <c r="C407" s="94">
        <v>104.52</v>
      </c>
      <c r="D407" s="96">
        <v>45384</v>
      </c>
    </row>
    <row r="408" spans="1:4" ht="19.5" customHeight="1" x14ac:dyDescent="0.2">
      <c r="A408" s="56" t="s">
        <v>163</v>
      </c>
      <c r="B408" s="46" t="s">
        <v>153</v>
      </c>
      <c r="C408" s="94">
        <v>104.52</v>
      </c>
      <c r="D408" s="96">
        <v>45386</v>
      </c>
    </row>
    <row r="409" spans="1:4" ht="19.5" customHeight="1" x14ac:dyDescent="0.2">
      <c r="A409" s="56" t="s">
        <v>642</v>
      </c>
      <c r="B409" s="46" t="s">
        <v>643</v>
      </c>
      <c r="C409" s="94">
        <v>103.5</v>
      </c>
      <c r="D409" s="96">
        <v>45406</v>
      </c>
    </row>
    <row r="410" spans="1:4" ht="19.5" customHeight="1" x14ac:dyDescent="0.2">
      <c r="A410" s="56" t="s">
        <v>644</v>
      </c>
      <c r="B410" s="46" t="s">
        <v>95</v>
      </c>
      <c r="C410" s="94">
        <v>101.15</v>
      </c>
      <c r="D410" s="96">
        <v>45393</v>
      </c>
    </row>
    <row r="411" spans="1:4" ht="19.5" customHeight="1" x14ac:dyDescent="0.2">
      <c r="A411" s="56" t="s">
        <v>645</v>
      </c>
      <c r="B411" s="46" t="s">
        <v>646</v>
      </c>
      <c r="C411" s="94">
        <v>100.63</v>
      </c>
      <c r="D411" s="96">
        <v>45407</v>
      </c>
    </row>
    <row r="412" spans="1:4" ht="19.5" customHeight="1" x14ac:dyDescent="0.2">
      <c r="A412" s="56" t="s">
        <v>254</v>
      </c>
      <c r="B412" s="46" t="s">
        <v>142</v>
      </c>
      <c r="C412" s="94">
        <v>100</v>
      </c>
      <c r="D412" s="96">
        <v>45386</v>
      </c>
    </row>
    <row r="413" spans="1:4" ht="19.5" customHeight="1" x14ac:dyDescent="0.2">
      <c r="A413" s="56" t="s">
        <v>647</v>
      </c>
      <c r="B413" s="46" t="s">
        <v>648</v>
      </c>
      <c r="C413" s="94">
        <v>100</v>
      </c>
      <c r="D413" s="96">
        <v>45386</v>
      </c>
    </row>
    <row r="414" spans="1:4" ht="19.5" customHeight="1" x14ac:dyDescent="0.2">
      <c r="A414" s="56" t="s">
        <v>647</v>
      </c>
      <c r="B414" s="46" t="s">
        <v>280</v>
      </c>
      <c r="C414" s="94">
        <v>100</v>
      </c>
      <c r="D414" s="96">
        <v>45392</v>
      </c>
    </row>
    <row r="415" spans="1:4" ht="19.5" customHeight="1" x14ac:dyDescent="0.2">
      <c r="A415" s="56" t="s">
        <v>649</v>
      </c>
      <c r="B415" s="46" t="s">
        <v>650</v>
      </c>
      <c r="C415" s="94">
        <v>100</v>
      </c>
      <c r="D415" s="96">
        <v>45397</v>
      </c>
    </row>
    <row r="416" spans="1:4" ht="19.5" customHeight="1" x14ac:dyDescent="0.2">
      <c r="A416" s="56" t="s">
        <v>295</v>
      </c>
      <c r="B416" s="46" t="s">
        <v>650</v>
      </c>
      <c r="C416" s="94">
        <v>100</v>
      </c>
      <c r="D416" s="96">
        <v>45397</v>
      </c>
    </row>
    <row r="417" spans="1:4" ht="19.5" customHeight="1" x14ac:dyDescent="0.2">
      <c r="A417" s="56" t="s">
        <v>651</v>
      </c>
      <c r="B417" s="46" t="s">
        <v>650</v>
      </c>
      <c r="C417" s="94">
        <v>100</v>
      </c>
      <c r="D417" s="96">
        <v>45397</v>
      </c>
    </row>
    <row r="418" spans="1:4" ht="19.5" customHeight="1" x14ac:dyDescent="0.2">
      <c r="A418" s="56" t="s">
        <v>652</v>
      </c>
      <c r="B418" s="46" t="s">
        <v>653</v>
      </c>
      <c r="C418" s="94">
        <v>100</v>
      </c>
      <c r="D418" s="96">
        <v>45399</v>
      </c>
    </row>
    <row r="419" spans="1:4" ht="19.5" customHeight="1" x14ac:dyDescent="0.2">
      <c r="A419" s="56" t="s">
        <v>654</v>
      </c>
      <c r="B419" s="46" t="s">
        <v>655</v>
      </c>
      <c r="C419" s="94">
        <v>100</v>
      </c>
      <c r="D419" s="96">
        <v>45401</v>
      </c>
    </row>
    <row r="420" spans="1:4" ht="19.5" customHeight="1" x14ac:dyDescent="0.2">
      <c r="A420" s="56" t="s">
        <v>656</v>
      </c>
      <c r="B420" s="46" t="s">
        <v>657</v>
      </c>
      <c r="C420" s="94">
        <v>100</v>
      </c>
      <c r="D420" s="96">
        <v>45411</v>
      </c>
    </row>
    <row r="421" spans="1:4" ht="19.5" customHeight="1" x14ac:dyDescent="0.2">
      <c r="A421" s="56" t="s">
        <v>658</v>
      </c>
      <c r="B421" s="46" t="s">
        <v>602</v>
      </c>
      <c r="C421" s="94">
        <v>98.09</v>
      </c>
      <c r="D421" s="96">
        <v>45392</v>
      </c>
    </row>
    <row r="422" spans="1:4" ht="19.5" customHeight="1" x14ac:dyDescent="0.2">
      <c r="A422" s="56" t="s">
        <v>659</v>
      </c>
      <c r="B422" s="46" t="s">
        <v>81</v>
      </c>
      <c r="C422" s="94">
        <v>98</v>
      </c>
      <c r="D422" s="96">
        <v>45406</v>
      </c>
    </row>
    <row r="423" spans="1:4" ht="19.5" customHeight="1" x14ac:dyDescent="0.2">
      <c r="A423" s="56" t="s">
        <v>209</v>
      </c>
      <c r="B423" s="46" t="s">
        <v>210</v>
      </c>
      <c r="C423" s="94">
        <v>96.03</v>
      </c>
      <c r="D423" s="96">
        <v>45406</v>
      </c>
    </row>
    <row r="424" spans="1:4" ht="19.5" customHeight="1" x14ac:dyDescent="0.2">
      <c r="A424" s="56" t="s">
        <v>660</v>
      </c>
      <c r="B424" s="46" t="s">
        <v>81</v>
      </c>
      <c r="C424" s="94">
        <v>95.22</v>
      </c>
      <c r="D424" s="96">
        <v>45407</v>
      </c>
    </row>
    <row r="425" spans="1:4" ht="19.5" customHeight="1" x14ac:dyDescent="0.2">
      <c r="A425" s="56" t="s">
        <v>661</v>
      </c>
      <c r="B425" s="46" t="s">
        <v>662</v>
      </c>
      <c r="C425" s="94">
        <v>90.3</v>
      </c>
      <c r="D425" s="96">
        <v>45387</v>
      </c>
    </row>
    <row r="426" spans="1:4" ht="19.5" customHeight="1" x14ac:dyDescent="0.2">
      <c r="A426" s="56" t="s">
        <v>204</v>
      </c>
      <c r="B426" s="46" t="s">
        <v>205</v>
      </c>
      <c r="C426" s="94">
        <v>85.3</v>
      </c>
      <c r="D426" s="96">
        <v>45386</v>
      </c>
    </row>
    <row r="427" spans="1:4" ht="19.5" customHeight="1" x14ac:dyDescent="0.2">
      <c r="A427" s="56" t="s">
        <v>128</v>
      </c>
      <c r="B427" s="46" t="s">
        <v>181</v>
      </c>
      <c r="C427" s="94">
        <v>83.39</v>
      </c>
      <c r="D427" s="96">
        <v>45399</v>
      </c>
    </row>
    <row r="428" spans="1:4" ht="19.5" customHeight="1" x14ac:dyDescent="0.2">
      <c r="A428" s="56" t="s">
        <v>663</v>
      </c>
      <c r="B428" s="46" t="s">
        <v>602</v>
      </c>
      <c r="C428" s="94">
        <v>82.48</v>
      </c>
      <c r="D428" s="96">
        <v>45392</v>
      </c>
    </row>
    <row r="429" spans="1:4" ht="19.5" customHeight="1" x14ac:dyDescent="0.2">
      <c r="A429" s="56" t="s">
        <v>664</v>
      </c>
      <c r="B429" s="46" t="s">
        <v>665</v>
      </c>
      <c r="C429" s="94">
        <v>80.42</v>
      </c>
      <c r="D429" s="96">
        <v>45386</v>
      </c>
    </row>
    <row r="430" spans="1:4" ht="19.5" customHeight="1" x14ac:dyDescent="0.2">
      <c r="A430" s="56" t="s">
        <v>666</v>
      </c>
      <c r="B430" s="46" t="s">
        <v>667</v>
      </c>
      <c r="C430" s="94">
        <v>78.97</v>
      </c>
      <c r="D430" s="96">
        <v>45401</v>
      </c>
    </row>
    <row r="431" spans="1:4" ht="19.5" customHeight="1" x14ac:dyDescent="0.2">
      <c r="A431" s="56" t="s">
        <v>299</v>
      </c>
      <c r="B431" s="46" t="s">
        <v>625</v>
      </c>
      <c r="C431" s="94">
        <v>78.459999999999994</v>
      </c>
      <c r="D431" s="96">
        <v>45386</v>
      </c>
    </row>
    <row r="432" spans="1:4" ht="19.5" customHeight="1" x14ac:dyDescent="0.2">
      <c r="A432" s="56" t="s">
        <v>298</v>
      </c>
      <c r="B432" s="46" t="s">
        <v>641</v>
      </c>
      <c r="C432" s="94">
        <v>78.39</v>
      </c>
      <c r="D432" s="96">
        <v>45386</v>
      </c>
    </row>
    <row r="433" spans="1:4" ht="19.5" customHeight="1" x14ac:dyDescent="0.2">
      <c r="A433" s="56" t="s">
        <v>622</v>
      </c>
      <c r="B433" s="46" t="s">
        <v>602</v>
      </c>
      <c r="C433" s="94">
        <v>77.58</v>
      </c>
      <c r="D433" s="96">
        <v>45392</v>
      </c>
    </row>
    <row r="434" spans="1:4" ht="19.5" customHeight="1" x14ac:dyDescent="0.2">
      <c r="A434" s="56" t="s">
        <v>668</v>
      </c>
      <c r="B434" s="46" t="s">
        <v>81</v>
      </c>
      <c r="C434" s="94">
        <v>75.510000000000005</v>
      </c>
      <c r="D434" s="96">
        <v>45399</v>
      </c>
    </row>
    <row r="435" spans="1:4" ht="19.5" customHeight="1" x14ac:dyDescent="0.2">
      <c r="A435" s="56" t="s">
        <v>135</v>
      </c>
      <c r="B435" s="46" t="s">
        <v>170</v>
      </c>
      <c r="C435" s="94">
        <v>75</v>
      </c>
      <c r="D435" s="96">
        <v>45397</v>
      </c>
    </row>
    <row r="436" spans="1:4" ht="19.5" customHeight="1" x14ac:dyDescent="0.2">
      <c r="A436" s="56" t="s">
        <v>669</v>
      </c>
      <c r="B436" s="46" t="s">
        <v>289</v>
      </c>
      <c r="C436" s="94">
        <v>75</v>
      </c>
      <c r="D436" s="96">
        <v>45406</v>
      </c>
    </row>
    <row r="437" spans="1:4" ht="19.5" customHeight="1" x14ac:dyDescent="0.2">
      <c r="A437" s="56" t="s">
        <v>670</v>
      </c>
      <c r="B437" s="46" t="s">
        <v>671</v>
      </c>
      <c r="C437" s="94">
        <v>75</v>
      </c>
      <c r="D437" s="96">
        <v>45411</v>
      </c>
    </row>
    <row r="438" spans="1:4" ht="19.5" customHeight="1" x14ac:dyDescent="0.2">
      <c r="A438" s="56" t="s">
        <v>190</v>
      </c>
      <c r="B438" s="46" t="s">
        <v>672</v>
      </c>
      <c r="C438" s="94">
        <v>74.95</v>
      </c>
      <c r="D438" s="96">
        <v>45406</v>
      </c>
    </row>
    <row r="439" spans="1:4" ht="19.5" customHeight="1" x14ac:dyDescent="0.2">
      <c r="A439" s="56" t="s">
        <v>673</v>
      </c>
      <c r="B439" s="46" t="s">
        <v>674</v>
      </c>
      <c r="C439" s="94">
        <v>73.03</v>
      </c>
      <c r="D439" s="96">
        <v>45384</v>
      </c>
    </row>
    <row r="440" spans="1:4" ht="19.5" customHeight="1" x14ac:dyDescent="0.2">
      <c r="A440" s="56" t="s">
        <v>675</v>
      </c>
      <c r="B440" s="46" t="s">
        <v>676</v>
      </c>
      <c r="C440" s="94">
        <v>73.03</v>
      </c>
      <c r="D440" s="96">
        <v>45386</v>
      </c>
    </row>
    <row r="441" spans="1:4" ht="19.5" customHeight="1" x14ac:dyDescent="0.2">
      <c r="A441" s="56" t="s">
        <v>677</v>
      </c>
      <c r="B441" s="46" t="s">
        <v>678</v>
      </c>
      <c r="C441" s="94">
        <v>72.36</v>
      </c>
      <c r="D441" s="96">
        <v>45384</v>
      </c>
    </row>
    <row r="442" spans="1:4" ht="19.5" customHeight="1" x14ac:dyDescent="0.2">
      <c r="A442" s="56" t="s">
        <v>679</v>
      </c>
      <c r="B442" s="46" t="s">
        <v>678</v>
      </c>
      <c r="C442" s="94">
        <v>72.36</v>
      </c>
      <c r="D442" s="96">
        <v>45384</v>
      </c>
    </row>
    <row r="443" spans="1:4" ht="19.5" customHeight="1" x14ac:dyDescent="0.2">
      <c r="A443" s="56" t="s">
        <v>207</v>
      </c>
      <c r="B443" s="46" t="s">
        <v>237</v>
      </c>
      <c r="C443" s="94">
        <v>70.22</v>
      </c>
      <c r="D443" s="96">
        <v>45411</v>
      </c>
    </row>
    <row r="444" spans="1:4" ht="19.5" customHeight="1" x14ac:dyDescent="0.2">
      <c r="A444" s="56" t="s">
        <v>680</v>
      </c>
      <c r="B444" s="46" t="s">
        <v>81</v>
      </c>
      <c r="C444" s="94">
        <v>70.19</v>
      </c>
      <c r="D444" s="96">
        <v>45400</v>
      </c>
    </row>
    <row r="445" spans="1:4" ht="19.5" customHeight="1" x14ac:dyDescent="0.2">
      <c r="A445" s="56" t="s">
        <v>626</v>
      </c>
      <c r="B445" s="46" t="s">
        <v>81</v>
      </c>
      <c r="C445" s="94">
        <v>70.069999999999993</v>
      </c>
      <c r="D445" s="96">
        <v>45392</v>
      </c>
    </row>
    <row r="446" spans="1:4" ht="19.5" customHeight="1" x14ac:dyDescent="0.2">
      <c r="A446" s="56" t="s">
        <v>239</v>
      </c>
      <c r="B446" s="46" t="s">
        <v>210</v>
      </c>
      <c r="C446" s="94">
        <v>69.34</v>
      </c>
      <c r="D446" s="96">
        <v>45406</v>
      </c>
    </row>
    <row r="447" spans="1:4" ht="19.5" customHeight="1" x14ac:dyDescent="0.2">
      <c r="A447" s="56" t="s">
        <v>681</v>
      </c>
      <c r="B447" s="46" t="s">
        <v>334</v>
      </c>
      <c r="C447" s="94">
        <v>66</v>
      </c>
      <c r="D447" s="96">
        <v>45386</v>
      </c>
    </row>
    <row r="448" spans="1:4" ht="19.5" customHeight="1" x14ac:dyDescent="0.2">
      <c r="A448" s="56" t="s">
        <v>203</v>
      </c>
      <c r="B448" s="46" t="s">
        <v>98</v>
      </c>
      <c r="C448" s="94">
        <v>66</v>
      </c>
      <c r="D448" s="96">
        <v>45400</v>
      </c>
    </row>
    <row r="449" spans="1:4" ht="19.5" customHeight="1" x14ac:dyDescent="0.2">
      <c r="A449" s="56" t="s">
        <v>93</v>
      </c>
      <c r="B449" s="46" t="s">
        <v>154</v>
      </c>
      <c r="C449" s="94">
        <v>62.65</v>
      </c>
      <c r="D449" s="96">
        <v>45399</v>
      </c>
    </row>
    <row r="450" spans="1:4" ht="19.5" customHeight="1" x14ac:dyDescent="0.2">
      <c r="A450" s="56" t="s">
        <v>204</v>
      </c>
      <c r="B450" s="46" t="s">
        <v>205</v>
      </c>
      <c r="C450" s="94">
        <v>58.55</v>
      </c>
      <c r="D450" s="96">
        <v>45411</v>
      </c>
    </row>
    <row r="451" spans="1:4" ht="19.5" customHeight="1" x14ac:dyDescent="0.2">
      <c r="A451" s="56" t="s">
        <v>201</v>
      </c>
      <c r="B451" s="46" t="s">
        <v>82</v>
      </c>
      <c r="C451" s="94">
        <v>58.2</v>
      </c>
      <c r="D451" s="96">
        <v>45406</v>
      </c>
    </row>
    <row r="452" spans="1:4" ht="19.5" customHeight="1" x14ac:dyDescent="0.2">
      <c r="A452" s="56" t="s">
        <v>290</v>
      </c>
      <c r="B452" s="46" t="s">
        <v>280</v>
      </c>
      <c r="C452" s="94">
        <v>58.16</v>
      </c>
      <c r="D452" s="96">
        <v>45411</v>
      </c>
    </row>
    <row r="453" spans="1:4" ht="19.5" customHeight="1" x14ac:dyDescent="0.2">
      <c r="A453" s="56" t="s">
        <v>682</v>
      </c>
      <c r="B453" s="46" t="s">
        <v>683</v>
      </c>
      <c r="C453" s="94">
        <v>56.62</v>
      </c>
      <c r="D453" s="96">
        <v>45392</v>
      </c>
    </row>
    <row r="454" spans="1:4" ht="19.5" customHeight="1" x14ac:dyDescent="0.2">
      <c r="A454" s="56" t="s">
        <v>684</v>
      </c>
      <c r="B454" s="46" t="s">
        <v>91</v>
      </c>
      <c r="C454" s="94">
        <v>56</v>
      </c>
      <c r="D454" s="96">
        <v>45397</v>
      </c>
    </row>
    <row r="455" spans="1:4" ht="19.5" customHeight="1" x14ac:dyDescent="0.2">
      <c r="A455" s="56" t="s">
        <v>109</v>
      </c>
      <c r="B455" s="46" t="s">
        <v>144</v>
      </c>
      <c r="C455" s="94">
        <v>53.85</v>
      </c>
      <c r="D455" s="96">
        <v>45386</v>
      </c>
    </row>
    <row r="456" spans="1:4" ht="19.5" customHeight="1" x14ac:dyDescent="0.2">
      <c r="A456" s="56" t="s">
        <v>685</v>
      </c>
      <c r="B456" s="46" t="s">
        <v>686</v>
      </c>
      <c r="C456" s="94">
        <v>52.14</v>
      </c>
      <c r="D456" s="96">
        <v>45397</v>
      </c>
    </row>
    <row r="457" spans="1:4" ht="19.5" customHeight="1" x14ac:dyDescent="0.2">
      <c r="A457" s="56" t="s">
        <v>207</v>
      </c>
      <c r="B457" s="46" t="s">
        <v>237</v>
      </c>
      <c r="C457" s="94">
        <v>50.79</v>
      </c>
      <c r="D457" s="96">
        <v>45386</v>
      </c>
    </row>
    <row r="458" spans="1:4" ht="19.5" customHeight="1" x14ac:dyDescent="0.2">
      <c r="A458" s="56" t="s">
        <v>687</v>
      </c>
      <c r="B458" s="46" t="s">
        <v>297</v>
      </c>
      <c r="C458" s="94">
        <v>50</v>
      </c>
      <c r="D458" s="96">
        <v>45386</v>
      </c>
    </row>
    <row r="459" spans="1:4" ht="19.5" customHeight="1" x14ac:dyDescent="0.2">
      <c r="A459" s="56" t="s">
        <v>688</v>
      </c>
      <c r="B459" s="46" t="s">
        <v>689</v>
      </c>
      <c r="C459" s="94">
        <v>50</v>
      </c>
      <c r="D459" s="96">
        <v>45401</v>
      </c>
    </row>
    <row r="460" spans="1:4" ht="19.5" customHeight="1" x14ac:dyDescent="0.2">
      <c r="A460" s="56" t="s">
        <v>202</v>
      </c>
      <c r="B460" s="46" t="s">
        <v>690</v>
      </c>
      <c r="C460" s="94">
        <v>48.41</v>
      </c>
      <c r="D460" s="96">
        <v>45400</v>
      </c>
    </row>
    <row r="461" spans="1:4" ht="19.5" customHeight="1" x14ac:dyDescent="0.2">
      <c r="A461" s="56" t="s">
        <v>204</v>
      </c>
      <c r="B461" s="46" t="s">
        <v>205</v>
      </c>
      <c r="C461" s="94">
        <v>46.75</v>
      </c>
      <c r="D461" s="96">
        <v>45397</v>
      </c>
    </row>
    <row r="462" spans="1:4" ht="19.5" customHeight="1" x14ac:dyDescent="0.2">
      <c r="A462" s="56" t="s">
        <v>130</v>
      </c>
      <c r="B462" s="46" t="s">
        <v>82</v>
      </c>
      <c r="C462" s="94">
        <v>44.95</v>
      </c>
      <c r="D462" s="96">
        <v>45406</v>
      </c>
    </row>
    <row r="463" spans="1:4" ht="19.5" customHeight="1" x14ac:dyDescent="0.2">
      <c r="A463" s="56" t="s">
        <v>691</v>
      </c>
      <c r="B463" s="46" t="s">
        <v>692</v>
      </c>
      <c r="C463" s="94">
        <v>42.08</v>
      </c>
      <c r="D463" s="96">
        <v>45406</v>
      </c>
    </row>
    <row r="464" spans="1:4" ht="19.5" customHeight="1" x14ac:dyDescent="0.2">
      <c r="A464" s="56" t="s">
        <v>193</v>
      </c>
      <c r="B464" s="46" t="s">
        <v>98</v>
      </c>
      <c r="C464" s="94">
        <v>41.64</v>
      </c>
      <c r="D464" s="96">
        <v>45411</v>
      </c>
    </row>
    <row r="465" spans="1:4" ht="19.5" customHeight="1" x14ac:dyDescent="0.2">
      <c r="A465" s="56" t="s">
        <v>252</v>
      </c>
      <c r="B465" s="46" t="s">
        <v>693</v>
      </c>
      <c r="C465" s="94">
        <v>40.35</v>
      </c>
      <c r="D465" s="96">
        <v>45411</v>
      </c>
    </row>
    <row r="466" spans="1:4" ht="19.5" customHeight="1" x14ac:dyDescent="0.2">
      <c r="A466" s="56" t="s">
        <v>93</v>
      </c>
      <c r="B466" s="46" t="s">
        <v>304</v>
      </c>
      <c r="C466" s="94">
        <v>39.24</v>
      </c>
      <c r="D466" s="96">
        <v>45406</v>
      </c>
    </row>
    <row r="467" spans="1:4" ht="19.5" customHeight="1" x14ac:dyDescent="0.2">
      <c r="A467" s="56" t="s">
        <v>185</v>
      </c>
      <c r="B467" s="46" t="s">
        <v>89</v>
      </c>
      <c r="C467" s="94">
        <v>38.97</v>
      </c>
      <c r="D467" s="96">
        <v>45406</v>
      </c>
    </row>
    <row r="468" spans="1:4" ht="19.5" customHeight="1" x14ac:dyDescent="0.2">
      <c r="A468" s="56" t="s">
        <v>642</v>
      </c>
      <c r="B468" s="46" t="s">
        <v>694</v>
      </c>
      <c r="C468" s="94">
        <v>36.94</v>
      </c>
      <c r="D468" s="96">
        <v>45397</v>
      </c>
    </row>
    <row r="469" spans="1:4" ht="19.5" customHeight="1" x14ac:dyDescent="0.2">
      <c r="A469" s="56" t="s">
        <v>545</v>
      </c>
      <c r="B469" s="46" t="s">
        <v>81</v>
      </c>
      <c r="C469" s="94">
        <v>34.97</v>
      </c>
      <c r="D469" s="96">
        <v>45392</v>
      </c>
    </row>
    <row r="470" spans="1:4" ht="19.5" customHeight="1" x14ac:dyDescent="0.2">
      <c r="A470" s="56" t="s">
        <v>695</v>
      </c>
      <c r="B470" s="46" t="s">
        <v>696</v>
      </c>
      <c r="C470" s="94">
        <v>33.630000000000003</v>
      </c>
      <c r="D470" s="96">
        <v>45386</v>
      </c>
    </row>
    <row r="471" spans="1:4" ht="19.5" customHeight="1" x14ac:dyDescent="0.2">
      <c r="A471" s="56" t="s">
        <v>697</v>
      </c>
      <c r="B471" s="46" t="s">
        <v>110</v>
      </c>
      <c r="C471" s="94">
        <v>30.25</v>
      </c>
      <c r="D471" s="96">
        <v>45397</v>
      </c>
    </row>
    <row r="472" spans="1:4" ht="19.5" customHeight="1" x14ac:dyDescent="0.2">
      <c r="A472" s="56" t="s">
        <v>611</v>
      </c>
      <c r="B472" s="46" t="s">
        <v>612</v>
      </c>
      <c r="C472" s="94">
        <v>29.46</v>
      </c>
      <c r="D472" s="96">
        <v>45394</v>
      </c>
    </row>
    <row r="473" spans="1:4" ht="19.5" customHeight="1" x14ac:dyDescent="0.2">
      <c r="A473" s="56" t="s">
        <v>228</v>
      </c>
      <c r="B473" s="46" t="s">
        <v>153</v>
      </c>
      <c r="C473" s="94">
        <v>28.68</v>
      </c>
      <c r="D473" s="96">
        <v>45386</v>
      </c>
    </row>
    <row r="474" spans="1:4" ht="19.5" customHeight="1" x14ac:dyDescent="0.2">
      <c r="A474" s="56" t="s">
        <v>279</v>
      </c>
      <c r="B474" s="46" t="s">
        <v>698</v>
      </c>
      <c r="C474" s="94">
        <v>28.4</v>
      </c>
      <c r="D474" s="96">
        <v>45384</v>
      </c>
    </row>
    <row r="475" spans="1:4" ht="19.5" customHeight="1" x14ac:dyDescent="0.2">
      <c r="A475" s="56" t="s">
        <v>699</v>
      </c>
      <c r="B475" s="46" t="s">
        <v>700</v>
      </c>
      <c r="C475" s="94">
        <v>28.14</v>
      </c>
      <c r="D475" s="96">
        <v>45399</v>
      </c>
    </row>
    <row r="476" spans="1:4" ht="19.5" customHeight="1" x14ac:dyDescent="0.2">
      <c r="A476" s="56" t="s">
        <v>300</v>
      </c>
      <c r="B476" s="46" t="s">
        <v>301</v>
      </c>
      <c r="C476" s="94">
        <v>28</v>
      </c>
      <c r="D476" s="96">
        <v>45411</v>
      </c>
    </row>
    <row r="477" spans="1:4" ht="19.5" customHeight="1" x14ac:dyDescent="0.2">
      <c r="A477" s="56" t="s">
        <v>199</v>
      </c>
      <c r="B477" s="46" t="s">
        <v>602</v>
      </c>
      <c r="C477" s="94">
        <v>26.67</v>
      </c>
      <c r="D477" s="96">
        <v>45392</v>
      </c>
    </row>
    <row r="478" spans="1:4" ht="19.5" customHeight="1" x14ac:dyDescent="0.2">
      <c r="A478" s="56" t="s">
        <v>135</v>
      </c>
      <c r="B478" s="46" t="s">
        <v>170</v>
      </c>
      <c r="C478" s="94">
        <v>20</v>
      </c>
      <c r="D478" s="96">
        <v>45406</v>
      </c>
    </row>
    <row r="479" spans="1:4" ht="19.5" customHeight="1" x14ac:dyDescent="0.2">
      <c r="A479" s="56" t="s">
        <v>701</v>
      </c>
      <c r="B479" s="46" t="s">
        <v>702</v>
      </c>
      <c r="C479" s="94">
        <v>10</v>
      </c>
      <c r="D479" s="96">
        <v>45392</v>
      </c>
    </row>
    <row r="480" spans="1:4" ht="19.5" customHeight="1" x14ac:dyDescent="0.2">
      <c r="A480" s="56" t="s">
        <v>238</v>
      </c>
      <c r="B480" s="46" t="s">
        <v>703</v>
      </c>
      <c r="C480" s="94">
        <v>8.58</v>
      </c>
      <c r="D480" s="96">
        <v>45386</v>
      </c>
    </row>
    <row r="481" spans="1:4" ht="19.5" customHeight="1" x14ac:dyDescent="0.2">
      <c r="A481" s="56" t="s">
        <v>128</v>
      </c>
      <c r="B481" s="46" t="s">
        <v>136</v>
      </c>
      <c r="C481" s="94">
        <v>8.34</v>
      </c>
      <c r="D481" s="96">
        <v>45406</v>
      </c>
    </row>
    <row r="482" spans="1:4" ht="19.5" customHeight="1" x14ac:dyDescent="0.2">
      <c r="A482" s="56" t="s">
        <v>190</v>
      </c>
      <c r="B482" s="46" t="s">
        <v>704</v>
      </c>
      <c r="C482" s="94">
        <v>7</v>
      </c>
      <c r="D482" s="96">
        <v>45400</v>
      </c>
    </row>
    <row r="483" spans="1:4" ht="19.5" customHeight="1" x14ac:dyDescent="0.2">
      <c r="A483" s="56" t="s">
        <v>705</v>
      </c>
      <c r="B483" s="46" t="s">
        <v>208</v>
      </c>
      <c r="C483" s="94">
        <v>6</v>
      </c>
      <c r="D483" s="96">
        <v>45397</v>
      </c>
    </row>
    <row r="484" spans="1:4" ht="19.5" customHeight="1" x14ac:dyDescent="0.2">
      <c r="A484" s="56" t="s">
        <v>93</v>
      </c>
      <c r="B484" s="46" t="s">
        <v>706</v>
      </c>
      <c r="C484" s="94">
        <v>1.27</v>
      </c>
      <c r="D484" s="96">
        <v>45407</v>
      </c>
    </row>
    <row r="485" spans="1:4" ht="19.5" customHeight="1" x14ac:dyDescent="0.2">
      <c r="A485" s="56"/>
      <c r="B485" s="46"/>
      <c r="C485" s="169"/>
      <c r="D485" s="96"/>
    </row>
    <row r="486" spans="1:4" ht="19.5" customHeight="1" thickBot="1" x14ac:dyDescent="0.25">
      <c r="A486" s="56"/>
      <c r="B486" s="46"/>
      <c r="C486" s="170">
        <f>SUM(C5:C485)</f>
        <v>4422980.76</v>
      </c>
      <c r="D486" s="171"/>
    </row>
    <row r="487" spans="1:4" ht="19.5" customHeight="1" thickTop="1" thickBot="1" x14ac:dyDescent="0.25">
      <c r="A487" s="172"/>
      <c r="B487" s="173"/>
      <c r="C487" s="174"/>
      <c r="D487" s="175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2024-05-21T21:47:06Z</dcterms:modified>
</cp:coreProperties>
</file>