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2E00B57A-AF36-4D37-9A56-5D0B5B09E1CE}" xr6:coauthVersionLast="47" xr6:coauthVersionMax="47" xr10:uidLastSave="{00000000-0000-0000-0000-000000000000}"/>
  <bookViews>
    <workbookView xWindow="28680" yWindow="-120" windowWidth="29040" windowHeight="15720" tabRatio="601" activeTab="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L8" i="16"/>
  <c r="D9" i="9"/>
  <c r="C383" i="13"/>
  <c r="P26" i="16"/>
  <c r="F26" i="16"/>
  <c r="K26" i="16"/>
  <c r="C9" i="9" l="1"/>
  <c r="P25" i="16" l="1"/>
  <c r="K25" i="16"/>
  <c r="F25" i="16"/>
  <c r="M14" i="16" l="1"/>
  <c r="B29" i="16" l="1"/>
  <c r="C29" i="16"/>
  <c r="D29" i="16"/>
  <c r="E29" i="16"/>
  <c r="G29" i="16"/>
  <c r="H29" i="16"/>
  <c r="I29" i="16"/>
  <c r="J29" i="16"/>
  <c r="L29" i="16"/>
  <c r="M29" i="16"/>
  <c r="N29" i="16"/>
  <c r="O29" i="16"/>
  <c r="P28" i="16"/>
  <c r="K28" i="16"/>
  <c r="F28" i="16"/>
  <c r="P27" i="16" l="1"/>
  <c r="K27" i="16"/>
  <c r="F27" i="16"/>
  <c r="F22" i="16"/>
  <c r="P22" i="16"/>
  <c r="K22" i="16"/>
  <c r="I23" i="15"/>
  <c r="H23" i="15"/>
  <c r="G23" i="15"/>
  <c r="E23" i="15"/>
  <c r="P23" i="16" l="1"/>
  <c r="K23" i="16"/>
  <c r="F23" i="16"/>
  <c r="C28" i="9" l="1"/>
  <c r="C16" i="9"/>
  <c r="D38" i="15" l="1"/>
  <c r="F38" i="15" l="1"/>
  <c r="E21" i="9" l="1"/>
  <c r="E14" i="16" l="1"/>
  <c r="D14" i="16"/>
  <c r="C14" i="16"/>
  <c r="B14" i="16"/>
  <c r="F18" i="16" l="1"/>
  <c r="F19" i="16"/>
  <c r="F20" i="16"/>
  <c r="F21" i="16"/>
  <c r="F24" i="16"/>
  <c r="F17" i="16"/>
  <c r="F9" i="16"/>
  <c r="F10" i="16"/>
  <c r="F11" i="16"/>
  <c r="F12" i="16"/>
  <c r="F13" i="16"/>
  <c r="F8" i="16"/>
  <c r="E30" i="16"/>
  <c r="C30" i="16"/>
  <c r="F29" i="16" l="1"/>
  <c r="F14" i="16"/>
  <c r="P24" i="16"/>
  <c r="K24" i="16"/>
  <c r="C38" i="15" l="1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9" i="16" l="1"/>
  <c r="J30" i="16"/>
  <c r="P18" i="16" l="1"/>
  <c r="P19" i="16"/>
  <c r="P20" i="16"/>
  <c r="P21" i="16"/>
  <c r="P17" i="16"/>
  <c r="P15" i="16"/>
  <c r="O14" i="16"/>
  <c r="P29" i="16" l="1"/>
  <c r="O30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30" i="16"/>
  <c r="N14" i="16"/>
  <c r="B30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30" i="16"/>
  <c r="G30" i="16"/>
  <c r="I30" i="16"/>
  <c r="C54" i="15"/>
  <c r="F30" i="16"/>
  <c r="H12" i="15"/>
  <c r="G12" i="15"/>
  <c r="E16" i="9"/>
  <c r="I43" i="15"/>
  <c r="H43" i="15"/>
  <c r="L30" i="16"/>
  <c r="D16" i="9"/>
  <c r="H30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30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E35" i="9" s="1"/>
  <c r="I54" i="15"/>
  <c r="E37" i="9" l="1"/>
  <c r="D37" i="9"/>
  <c r="M30" i="16" l="1"/>
  <c r="P14" i="16" l="1"/>
  <c r="P30" i="16" s="1"/>
</calcChain>
</file>

<file path=xl/sharedStrings.xml><?xml version="1.0" encoding="utf-8"?>
<sst xmlns="http://schemas.openxmlformats.org/spreadsheetml/2006/main" count="895" uniqueCount="621">
  <si>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</si>
  <si>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</si>
  <si>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</si>
  <si>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</si>
  <si>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</si>
  <si>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</si>
  <si>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</si>
  <si>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</si>
  <si>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</si>
  <si>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</si>
  <si>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</si>
  <si>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</si>
  <si>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</si>
  <si>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</si>
  <si>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</si>
  <si>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</si>
  <si>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</si>
  <si>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</si>
  <si>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</si>
  <si>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</si>
  <si>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</si>
  <si>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</si>
  <si>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</si>
  <si>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</si>
  <si>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</si>
  <si>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</si>
  <si>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</si>
  <si>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</si>
  <si>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</si>
  <si>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</si>
  <si>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</si>
  <si>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</si>
  <si>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</si>
  <si>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</si>
  <si>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</si>
  <si>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</si>
  <si>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</si>
  <si>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</si>
  <si>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</si>
  <si>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</si>
  <si>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</si>
  <si>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</si>
  <si>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</si>
  <si>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</si>
  <si>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</si>
  <si>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</si>
  <si>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</si>
  <si>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</si>
  <si>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</si>
  <si>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</si>
  <si>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</si>
  <si>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</si>
  <si>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</si>
  <si>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</si>
  <si>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</si>
  <si>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</si>
  <si>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</si>
  <si>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</si>
  <si>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</si>
  <si>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</si>
  <si>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</si>
  <si>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</si>
  <si>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</si>
  <si>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</si>
  <si>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</si>
  <si>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</si>
  <si>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</si>
  <si>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</si>
  <si>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</si>
  <si>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</si>
  <si>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</si>
  <si>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</si>
  <si>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</si>
  <si>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</si>
  <si>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</si>
  <si>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</si>
  <si>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</si>
  <si>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</si>
  <si>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</si>
  <si>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</si>
  <si>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</si>
  <si>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</si>
  <si>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</si>
  <si>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</si>
  <si>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</si>
  <si>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</si>
  <si>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</si>
  <si>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</si>
  <si>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</si>
  <si>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</si>
  <si>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</si>
  <si>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</si>
  <si>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</si>
  <si>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</si>
  <si>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</si>
  <si>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</si>
  <si>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</si>
  <si>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</si>
  <si>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</si>
  <si>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 xml:space="preserve">  Food Services</t>
  </si>
  <si>
    <t>U.S. Foods Inc</t>
  </si>
  <si>
    <t>Pledged Tuition, Interest &amp; Aux</t>
  </si>
  <si>
    <t>Pledged Tuition: Scholarship</t>
  </si>
  <si>
    <t>CIF</t>
  </si>
  <si>
    <t>Ricoh USA, Inc</t>
  </si>
  <si>
    <t>Community Health-Supplies</t>
  </si>
  <si>
    <t>Bar None Country Store</t>
  </si>
  <si>
    <t>Biology-Supplies</t>
  </si>
  <si>
    <t>2022/2023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</si>
  <si>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</si>
  <si>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</si>
  <si>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</si>
  <si>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</si>
  <si>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</si>
  <si>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</si>
  <si>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</si>
  <si>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</si>
  <si>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</si>
  <si>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</si>
  <si>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</si>
  <si>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</si>
  <si>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ISS-Internet Services</t>
  </si>
  <si>
    <t>Green Life Interiors</t>
  </si>
  <si>
    <t>Dupuy Oxygen &amp; Supply Co.</t>
  </si>
  <si>
    <t>Firmin Business Forms, Inc.</t>
  </si>
  <si>
    <t>Auto-Chlor System</t>
  </si>
  <si>
    <t>Jason N. Ehler</t>
  </si>
  <si>
    <t>Texas Golf Karts</t>
  </si>
  <si>
    <t>Joe W Fly Co., Inc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</si>
  <si>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</si>
  <si>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</si>
  <si>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</si>
  <si>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</si>
  <si>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</si>
  <si>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</si>
  <si>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Vet Tech-Supplies</t>
  </si>
  <si>
    <t>Cintas Corporation</t>
  </si>
  <si>
    <t>ConServe</t>
  </si>
  <si>
    <t>Summit Electric Supply Co</t>
  </si>
  <si>
    <t>North Waco Tropical Fish</t>
  </si>
  <si>
    <t>Child Development-Telephone</t>
  </si>
  <si>
    <t>CDARS 13-week matures 1/11/24</t>
  </si>
  <si>
    <t>Citibank</t>
  </si>
  <si>
    <t>CDARS 52-week matures 1/9/25</t>
  </si>
  <si>
    <t>Johnson Controls, Inc</t>
  </si>
  <si>
    <t>RBDR, PLLC-Architects</t>
  </si>
  <si>
    <t>ATMOS ENERGY</t>
  </si>
  <si>
    <t>Music-Supplies</t>
  </si>
  <si>
    <t>Hungate Farm LLC</t>
  </si>
  <si>
    <t>Adult Education-Supplies</t>
  </si>
  <si>
    <t>Fire Academy-Supplies</t>
  </si>
  <si>
    <t>FACETS Healthcare Training LLC</t>
  </si>
  <si>
    <t>Library-Database Software</t>
  </si>
  <si>
    <t>Landscape Supply</t>
  </si>
  <si>
    <t>Embassy RMS</t>
  </si>
  <si>
    <t>Inceptia</t>
  </si>
  <si>
    <t>ATT Mobility</t>
  </si>
  <si>
    <t>Star Supply Inc</t>
  </si>
  <si>
    <t>Athletics-Travel</t>
  </si>
  <si>
    <t>State Appropriations (Hazlewood)</t>
  </si>
  <si>
    <t>Revised Budget</t>
  </si>
  <si>
    <t>CDARS 26-week matures 8/8/24</t>
  </si>
  <si>
    <t>CD 26-week matures 8/7/23</t>
  </si>
  <si>
    <t>Procurement Card-Departmental Charges</t>
  </si>
  <si>
    <t>Texas AirSystems LLC</t>
  </si>
  <si>
    <t>American Bottling Company</t>
  </si>
  <si>
    <t>MEOC-Telephone</t>
  </si>
  <si>
    <t>TxTag</t>
  </si>
  <si>
    <t>Shell Energy Solutions</t>
  </si>
  <si>
    <t>Workforce-Advertising</t>
  </si>
  <si>
    <t>P&amp;E Mechanical Contractors LLC</t>
  </si>
  <si>
    <t>Athens Publishing</t>
  </si>
  <si>
    <t>Oliver Farrier Service LLC</t>
  </si>
  <si>
    <t>Dell, Inc</t>
  </si>
  <si>
    <t>CDARS 13-week matures 7/11/24</t>
  </si>
  <si>
    <t>City of Waco</t>
  </si>
  <si>
    <t>Integ</t>
  </si>
  <si>
    <t>Mail Services-Postage</t>
  </si>
  <si>
    <t>Sweetwater Sound Inc</t>
  </si>
  <si>
    <t>Sunbeam Foods, Inc</t>
  </si>
  <si>
    <t>4IMPRINT, Inc.</t>
  </si>
  <si>
    <t>American Heart Association</t>
  </si>
  <si>
    <t>Agri-Wood Products, Inc</t>
  </si>
  <si>
    <t>Heart of Texas Workforce Dev.</t>
  </si>
  <si>
    <t>Adult Education-Infrastructure Costs</t>
  </si>
  <si>
    <t>President's Office-Sponsorship</t>
  </si>
  <si>
    <t>Lochridge-Priest, Inc.</t>
  </si>
  <si>
    <t>Midwest Veterinary Supply</t>
  </si>
  <si>
    <t>SBDC-Travel</t>
  </si>
  <si>
    <t>Sherwin-Williams</t>
  </si>
  <si>
    <t>Esquire of Texas</t>
  </si>
  <si>
    <t>TXU Energy</t>
  </si>
  <si>
    <t>Steven W. Wenzel</t>
  </si>
  <si>
    <t>Ronnie G. Brooks</t>
  </si>
  <si>
    <t>Hugo Sierra</t>
  </si>
  <si>
    <t>TRIO EOC-Travel</t>
  </si>
  <si>
    <t>IDEXX Distribution, Inc</t>
  </si>
  <si>
    <t>Bobbi L. Rhoden</t>
  </si>
  <si>
    <t>\</t>
  </si>
  <si>
    <t>Foundation-Emarket Donations</t>
  </si>
  <si>
    <t>Bullseye Glass</t>
  </si>
  <si>
    <t>Audacy Operations Inc</t>
  </si>
  <si>
    <t>Technology for Education</t>
  </si>
  <si>
    <t>Nursing-Supplies</t>
  </si>
  <si>
    <t>DiaMedical USA Equipment LLC</t>
  </si>
  <si>
    <t>Worth Hydrochem of Central Tex</t>
  </si>
  <si>
    <t>Music-Piano Tuning</t>
  </si>
  <si>
    <t>Jim Turner Chevrolet</t>
  </si>
  <si>
    <t>CDW Government, Inc</t>
  </si>
  <si>
    <t>Smoot-Anderson Company, Inc.</t>
  </si>
  <si>
    <t>CE-Mileage</t>
  </si>
  <si>
    <t>Jun</t>
  </si>
  <si>
    <t>HCS, Inc.</t>
  </si>
  <si>
    <t>Siemens Industry, Inc.</t>
  </si>
  <si>
    <t>World Design Marketing</t>
  </si>
  <si>
    <t>TK Elevator Corporation</t>
  </si>
  <si>
    <t>Ellucian Company, LLC</t>
  </si>
  <si>
    <t>Motimatic BPC</t>
  </si>
  <si>
    <t>The CBORD Group, Inc</t>
  </si>
  <si>
    <t>ISS-Required Tech</t>
  </si>
  <si>
    <t>Amigos Library Services</t>
  </si>
  <si>
    <t>Loonie Times Inc</t>
  </si>
  <si>
    <t>Cottonwood Creek Golf Course</t>
  </si>
  <si>
    <t>Coca-Cola Southwest Beverages</t>
  </si>
  <si>
    <t>NEI Datacom</t>
  </si>
  <si>
    <t>Chemistry-Supplies</t>
  </si>
  <si>
    <t>Universal Companies, Inc</t>
  </si>
  <si>
    <t>CE-Instructional Supplies</t>
  </si>
  <si>
    <t>Health Professions-Immunization Tracking</t>
  </si>
  <si>
    <t>Kerr Waste Services LLC</t>
  </si>
  <si>
    <t>Ranch-Farrier Services</t>
  </si>
  <si>
    <t>Thomson Reuters - West</t>
  </si>
  <si>
    <t>NAFECO</t>
  </si>
  <si>
    <t>Vet Tech-Online Subscription</t>
  </si>
  <si>
    <t>Marighny E. Dutton</t>
  </si>
  <si>
    <t>Respiratory Care-Instructional Mileage</t>
  </si>
  <si>
    <t>Greater Waco Chamber</t>
  </si>
  <si>
    <t>Central Texas Publishing LP</t>
  </si>
  <si>
    <t>McLennan County 9-1-1</t>
  </si>
  <si>
    <t>TRIO SSS-Travel</t>
  </si>
  <si>
    <t>Central Utilities-Copier Leases</t>
  </si>
  <si>
    <t>Student Resources-Telephone</t>
  </si>
  <si>
    <t>Richards Supply Company</t>
  </si>
  <si>
    <t>Impact Promotional Services</t>
  </si>
  <si>
    <t>Deborah Gurcan</t>
  </si>
  <si>
    <t>TRIO EOC-Mileage</t>
  </si>
  <si>
    <t>Riesel Rustler</t>
  </si>
  <si>
    <t>Stephanie M. Maultsby</t>
  </si>
  <si>
    <t>First Response</t>
  </si>
  <si>
    <t>Educational Partnerships-Travel</t>
  </si>
  <si>
    <t>Texas Dept of Public Safety</t>
  </si>
  <si>
    <t>Human Resources-Name Searches</t>
  </si>
  <si>
    <t>Johnette McKown</t>
  </si>
  <si>
    <t>Pres Office-Travel</t>
  </si>
  <si>
    <t>Jul</t>
  </si>
  <si>
    <t>Jun '24/Jul '24</t>
  </si>
  <si>
    <t>Eleven months or 92.67% into the fiscal year</t>
  </si>
  <si>
    <t>Thru Jul 2023</t>
  </si>
  <si>
    <t>Thru Jul 2024</t>
  </si>
  <si>
    <t>Jul '23/Jul '24</t>
  </si>
  <si>
    <t>Jul '24/Budget</t>
  </si>
  <si>
    <t>CDARS 13-week matures 10/12/23</t>
  </si>
  <si>
    <t>Expenditures for July 2024</t>
  </si>
  <si>
    <t>Cameron House-Renovation</t>
  </si>
  <si>
    <t>KbPort LLC</t>
  </si>
  <si>
    <t>CWA Federal Construction</t>
  </si>
  <si>
    <t>MWF Counselling Center-Renovation</t>
  </si>
  <si>
    <t>MWF Counseling Center-Renovation</t>
  </si>
  <si>
    <t>Pinnacle Paving</t>
  </si>
  <si>
    <t>Camus-Asphalt Repair</t>
  </si>
  <si>
    <t>Red River Technology LLC</t>
  </si>
  <si>
    <t>ISS-Cisco Renewal</t>
  </si>
  <si>
    <t>OCLC Online Computer</t>
  </si>
  <si>
    <t>Continental Touring Solutions</t>
  </si>
  <si>
    <t>Athletics-Bus Charters</t>
  </si>
  <si>
    <t>Qualtrics. LLC</t>
  </si>
  <si>
    <t>Laerdal Medical Corporation</t>
  </si>
  <si>
    <t>Perkins-Nursing Anne Simulator</t>
  </si>
  <si>
    <t>Upswing International, Inc.</t>
  </si>
  <si>
    <t>Title V-Stop Gap Contract to Realign Contract Renewal Date</t>
  </si>
  <si>
    <t>Athletics-Student Housing</t>
  </si>
  <si>
    <t>Total Office Solutions</t>
  </si>
  <si>
    <t>Capital Improvements-Campus Furniture</t>
  </si>
  <si>
    <t>CSC Cosmetology-Renovations</t>
  </si>
  <si>
    <t>Central Utilities-Chilled Water Pump Repair</t>
  </si>
  <si>
    <t>Solid Border, Inc</t>
  </si>
  <si>
    <t>ISS-Threat Preventions Software Renewal</t>
  </si>
  <si>
    <t>Technolutions Inc</t>
  </si>
  <si>
    <t>Admissions-Slate Software License</t>
  </si>
  <si>
    <t>Engraving Concepts LP</t>
  </si>
  <si>
    <t>Title V-Makerspace Laser Engraver</t>
  </si>
  <si>
    <t>Pharos Resources LLC</t>
  </si>
  <si>
    <t>ISS-Software License Renewal</t>
  </si>
  <si>
    <t>Desigo Migration</t>
  </si>
  <si>
    <t>Marianna Industries, Inc.</t>
  </si>
  <si>
    <t>Cosmetology-Semester One Kits</t>
  </si>
  <si>
    <t>ISS-KACE Software Renewal</t>
  </si>
  <si>
    <t>ScreenCloud</t>
  </si>
  <si>
    <t>ISS-Software Renewal</t>
  </si>
  <si>
    <t>Blackbaud Inc</t>
  </si>
  <si>
    <t>Foundation-Raiser's Edge Renewal</t>
  </si>
  <si>
    <t>Johnson Fitness &amp; Wellness</t>
  </si>
  <si>
    <t>HPE-Fitness Equipment</t>
  </si>
  <si>
    <t>SIG</t>
  </si>
  <si>
    <t>Admissions-Slate Integration Project</t>
  </si>
  <si>
    <t>Amazon Capital Services</t>
  </si>
  <si>
    <t>Campus-Department Charges</t>
  </si>
  <si>
    <t>Michael Hazzard</t>
  </si>
  <si>
    <t>Ranch-Hay Bales</t>
  </si>
  <si>
    <t>Chemistry-Repair Faulty Fixtures</t>
  </si>
  <si>
    <t>Hole in the Roof Marketing</t>
  </si>
  <si>
    <t>Admissions-Supplies</t>
  </si>
  <si>
    <t>MWF Counselling Center-Renovations</t>
  </si>
  <si>
    <t>TSTC</t>
  </si>
  <si>
    <t>WeldingTraining forWBoom</t>
  </si>
  <si>
    <t>TASB</t>
  </si>
  <si>
    <t>President's Office-Policy Localization</t>
  </si>
  <si>
    <t>Financial Aid-Subscription Renewals</t>
  </si>
  <si>
    <t>Seedhouse Creative LLC</t>
  </si>
  <si>
    <t>Maker's Edge Makerspace</t>
  </si>
  <si>
    <t>Kids College - Consultant Instructors</t>
  </si>
  <si>
    <t>EMA Engineering &amp; Consulting</t>
  </si>
  <si>
    <t>Science Building Generator Engineer Plans</t>
  </si>
  <si>
    <t>TASB, Inc</t>
  </si>
  <si>
    <t>Inst Memberships-Dues and Memberships</t>
  </si>
  <si>
    <t>ISS-Elevator Maintenance</t>
  </si>
  <si>
    <t>THECB</t>
  </si>
  <si>
    <t>OSUIT</t>
  </si>
  <si>
    <t>Computer Information System-Consulting Fee</t>
  </si>
  <si>
    <t>Accounts Receivable-Collection</t>
  </si>
  <si>
    <t>State Comptroller</t>
  </si>
  <si>
    <t>April 2024 Sales Tax</t>
  </si>
  <si>
    <t>BT Building-Elevator Maintenance</t>
  </si>
  <si>
    <t>Extraco Technology</t>
  </si>
  <si>
    <t>ISS-Cable Drops</t>
  </si>
  <si>
    <t>Professional Development-Supplies</t>
  </si>
  <si>
    <t>Teachers Cert-Supplies</t>
  </si>
  <si>
    <t>ISS-Software Renewal Edge Internet Router</t>
  </si>
  <si>
    <t>AOTA</t>
  </si>
  <si>
    <t>Occupational Therapy-Accreditation Fee</t>
  </si>
  <si>
    <t>CEO Professional Plumbing Serv</t>
  </si>
  <si>
    <t>GotIt! Inc.</t>
  </si>
  <si>
    <t>Upward Bound-Tutoring Software Renewal</t>
  </si>
  <si>
    <t>Prometric LLC</t>
  </si>
  <si>
    <t>Community Health-Nurse's Aide Exams</t>
  </si>
  <si>
    <t>HPE-Eliptical Fitness Equipment</t>
  </si>
  <si>
    <t>Kaleidoscope</t>
  </si>
  <si>
    <t>Scholarship Refund</t>
  </si>
  <si>
    <t>Texas Workforce Commission</t>
  </si>
  <si>
    <t>SBDC-Refund</t>
  </si>
  <si>
    <t>Waco Regional Tennis &amp; Fitness</t>
  </si>
  <si>
    <t>Kids College-Consultant Instruction</t>
  </si>
  <si>
    <t>Techsmith</t>
  </si>
  <si>
    <t>Center for Teaching &amp; Learing-Camtasia Software Renewal</t>
  </si>
  <si>
    <t xml:space="preserve">Sheehy, Lovelace &amp; Mayfield, </t>
  </si>
  <si>
    <t>Legal-Fees</t>
  </si>
  <si>
    <t>College Board</t>
  </si>
  <si>
    <t>Testing-TSIA Test Units</t>
  </si>
  <si>
    <t>Homestead Pianos</t>
  </si>
  <si>
    <t>Atali Trade</t>
  </si>
  <si>
    <t>President' Office-Tshirts</t>
  </si>
  <si>
    <t>Modern Media</t>
  </si>
  <si>
    <t>CTSEF</t>
  </si>
  <si>
    <t>Science Department-Sponsorship</t>
  </si>
  <si>
    <t>Skillful Communications Inc</t>
  </si>
  <si>
    <t>Student Engagement-Subscription Renewal</t>
  </si>
  <si>
    <t>Texas First Rentals LLC</t>
  </si>
  <si>
    <t>Ranch-Skid Steer Rental</t>
  </si>
  <si>
    <t>The Lamar Companies</t>
  </si>
  <si>
    <t>University Center-Advertising</t>
  </si>
  <si>
    <t>Realityworks, Inc</t>
  </si>
  <si>
    <t>Perkins-Vet Tech Canine Auscultation Trainer</t>
  </si>
  <si>
    <t>Casco Industries</t>
  </si>
  <si>
    <t>ISS-Slate Integration Project</t>
  </si>
  <si>
    <t>Brandability Inc.</t>
  </si>
  <si>
    <t>Biology-Travel</t>
  </si>
  <si>
    <t>Genesis Education Consulting</t>
  </si>
  <si>
    <t>Reskilling True Grant-Other Expenses</t>
  </si>
  <si>
    <t>Student Life-Supplies</t>
  </si>
  <si>
    <t>President's Office-Tshirts</t>
  </si>
  <si>
    <t>The Tire House</t>
  </si>
  <si>
    <t>Kimball Midwest</t>
  </si>
  <si>
    <t>Alsco Inc</t>
  </si>
  <si>
    <t>The Reynolds Company</t>
  </si>
  <si>
    <t>campus-Utilities</t>
  </si>
  <si>
    <t>Medline Industries, Inc</t>
  </si>
  <si>
    <t>Fire Academy-Fall Uniforms</t>
  </si>
  <si>
    <t>Univeristy Center-Advertising</t>
  </si>
  <si>
    <t>CR Texas LLC</t>
  </si>
  <si>
    <t>Sew &amp; Quilt Store</t>
  </si>
  <si>
    <t>Theatre-Supplies</t>
  </si>
  <si>
    <t>WP Waco</t>
  </si>
  <si>
    <t>SBDC-Website Build</t>
  </si>
  <si>
    <t>Ranch- Fuel Supplies</t>
  </si>
  <si>
    <t>Aaron D. Holloway</t>
  </si>
  <si>
    <t>Child Development-Travel</t>
  </si>
  <si>
    <t>Engineering-Camera Install</t>
  </si>
  <si>
    <t>ISS-Off Site Consulting</t>
  </si>
  <si>
    <t>Perkins-Supplies</t>
  </si>
  <si>
    <t>Phi Theta Kappa International</t>
  </si>
  <si>
    <t>PTK-Registration</t>
  </si>
  <si>
    <t>NHA</t>
  </si>
  <si>
    <t>Community Health-Online Exams</t>
  </si>
  <si>
    <t>Brodart Co</t>
  </si>
  <si>
    <t>Library-Subscription Renewal</t>
  </si>
  <si>
    <t>Mellis, LLC</t>
  </si>
  <si>
    <t>Title V-Eval</t>
  </si>
  <si>
    <t>Hewlett Packard</t>
  </si>
  <si>
    <t>ISS-Department Printer Charges</t>
  </si>
  <si>
    <t>ISS-Soundbars</t>
  </si>
  <si>
    <t>ISS-Data Drops MAC Building</t>
  </si>
  <si>
    <t>AACRAO</t>
  </si>
  <si>
    <t>Student Records-Membership/Dues 2024-2025</t>
  </si>
  <si>
    <t>Center for Learning-Telephone</t>
  </si>
  <si>
    <t>855bugs.com</t>
  </si>
  <si>
    <t>Central Utilities-Pest Control</t>
  </si>
  <si>
    <t>NISOD</t>
  </si>
  <si>
    <t>Presidents Office-Membership Dues</t>
  </si>
  <si>
    <t>Purvis Industries</t>
  </si>
  <si>
    <t>McAlister's Deli</t>
  </si>
  <si>
    <t>Corporate Training-TASO Rules Clinic</t>
  </si>
  <si>
    <t>Child Developmemt-Supplies</t>
  </si>
  <si>
    <t>Virkim</t>
  </si>
  <si>
    <t>Student Records-Office Chair</t>
  </si>
  <si>
    <t>Gale/Cengage Learning</t>
  </si>
  <si>
    <t>Child Developmnet-Supplies</t>
  </si>
  <si>
    <t>Massage Warehouse</t>
  </si>
  <si>
    <t>Massage Therapy-Supplies</t>
  </si>
  <si>
    <t>Kayla M. Willis</t>
  </si>
  <si>
    <t>TCCTA-Conf</t>
  </si>
  <si>
    <t>Follett Higher Education Group</t>
  </si>
  <si>
    <t>Bookstore-Department Charges</t>
  </si>
  <si>
    <t>Waco Convention Center</t>
  </si>
  <si>
    <t>Commencement-Facility Rental</t>
  </si>
  <si>
    <t>Food Service-Beverages</t>
  </si>
  <si>
    <t>Matterhackers</t>
  </si>
  <si>
    <t>Library-Supplies</t>
  </si>
  <si>
    <t>Foundation-Donations</t>
  </si>
  <si>
    <t>Skills Dance, LLC</t>
  </si>
  <si>
    <t>Dance-Choreography</t>
  </si>
  <si>
    <t>Marketing &amp; Communication-Advertising</t>
  </si>
  <si>
    <t>April Andreas</t>
  </si>
  <si>
    <t>Engineering-Supplies</t>
  </si>
  <si>
    <t>SafetyMed, LLC</t>
  </si>
  <si>
    <t>Emergency Management-Supplies</t>
  </si>
  <si>
    <t>Security-Supplies</t>
  </si>
  <si>
    <t>Emergency Power Services</t>
  </si>
  <si>
    <t>Oak Hall Cap and Gown</t>
  </si>
  <si>
    <t>President's Office-Regalia Robe</t>
  </si>
  <si>
    <t>Community Health-Student Access Codes</t>
  </si>
  <si>
    <t>Ranch-Generator Inspection</t>
  </si>
  <si>
    <t>American 3B Scientific L.P.</t>
  </si>
  <si>
    <t>Grainger</t>
  </si>
  <si>
    <t>EAN Services LLC</t>
  </si>
  <si>
    <t>Texas Language Connection, LLC</t>
  </si>
  <si>
    <t>Interpreter Services-Sign Language</t>
  </si>
  <si>
    <t>Office Furniture-Sandi Jones</t>
  </si>
  <si>
    <t>Curry's Gourmet Catering</t>
  </si>
  <si>
    <t>Greater Hewitt Chamber of</t>
  </si>
  <si>
    <t>Slate Integration Project-Consultation</t>
  </si>
  <si>
    <t>Coryell Health</t>
  </si>
  <si>
    <t>Security-Radio Billing</t>
  </si>
  <si>
    <t>School Datebooks</t>
  </si>
  <si>
    <t>Student Support Services-Supplies</t>
  </si>
  <si>
    <t>Pioneer Steel &amp; Pipe Co., Inc.</t>
  </si>
  <si>
    <t>Art-Supplies</t>
  </si>
  <si>
    <t>A-1 Banner &amp; Sign Co. Inc</t>
  </si>
  <si>
    <t>Counselling-Television</t>
  </si>
  <si>
    <t>Honor Students-Television</t>
  </si>
  <si>
    <t>TAPTAE</t>
  </si>
  <si>
    <t>Physical Therapist Assistant-Instuctional Supplies</t>
  </si>
  <si>
    <t>FedEx</t>
  </si>
  <si>
    <t>Mail Services-Department Charges</t>
  </si>
  <si>
    <t>Stephanie G. Trammell</t>
  </si>
  <si>
    <t>Therrell Lock &amp; Safe Co.</t>
  </si>
  <si>
    <t>Business Office-Repairs to Safe</t>
  </si>
  <si>
    <t>KnowBe4 Inc</t>
  </si>
  <si>
    <t>ISS-Software Subscription</t>
  </si>
  <si>
    <t>Building maintenance-Window</t>
  </si>
  <si>
    <t>Waco-McLennan County Public</t>
  </si>
  <si>
    <t>Food Services-Food Establishment License</t>
  </si>
  <si>
    <t>Caldwell Electric</t>
  </si>
  <si>
    <t>HOT Goodwill Industries, Inc</t>
  </si>
  <si>
    <t>Pres Contingency-Goodwill Gala</t>
  </si>
  <si>
    <t>Ludwig Saw &amp; Tool</t>
  </si>
  <si>
    <t>Ann W. Harder</t>
  </si>
  <si>
    <t>RSVP-Recongition Presenter</t>
  </si>
  <si>
    <t>Joey DeLeon</t>
  </si>
  <si>
    <t>Vet Tech-Farrier Services</t>
  </si>
  <si>
    <t>Jackson Sign &amp; Lighting, Inc</t>
  </si>
  <si>
    <t>ISS-Repairs</t>
  </si>
  <si>
    <t>Overhead Door Supply, Inc</t>
  </si>
  <si>
    <t>Central Utilities-Suppies</t>
  </si>
  <si>
    <t>Samantha R. Henry</t>
  </si>
  <si>
    <t>MLt-Instructional Travel</t>
  </si>
  <si>
    <t>McJcd-Business Office</t>
  </si>
  <si>
    <t>HURI-Student Travel</t>
  </si>
  <si>
    <t>The Chronicle of Higher Ed</t>
  </si>
  <si>
    <t>Quartzy Inc</t>
  </si>
  <si>
    <t>Texas Animal Medical Center</t>
  </si>
  <si>
    <t>Student Records-Supplies</t>
  </si>
  <si>
    <t>Mirion Technologies (GDS) Inc</t>
  </si>
  <si>
    <t>Radiology-Film Badges</t>
  </si>
  <si>
    <t>Armstrong-McCall</t>
  </si>
  <si>
    <t>O'Reilly Automotive, Inc</t>
  </si>
  <si>
    <t>Laura E. Wichman</t>
  </si>
  <si>
    <t>Strategic Planning &amp; Enrollment-Travel</t>
  </si>
  <si>
    <t>EBSCO Information Services</t>
  </si>
  <si>
    <t>Security-Database Subscription</t>
  </si>
  <si>
    <t>Science Building-Aquarium Maintenance</t>
  </si>
  <si>
    <t>Bold Springs Tire &amp; Lube Cente</t>
  </si>
  <si>
    <t>Amy E. Antoninka</t>
  </si>
  <si>
    <t>TCCTA-Conf Mileage</t>
  </si>
  <si>
    <t>PHED-Golf Class</t>
  </si>
  <si>
    <t>Mireya Zapata</t>
  </si>
  <si>
    <t>Student Accounts Receivable-Travel</t>
  </si>
  <si>
    <t>Tiffany Ann Lynch</t>
  </si>
  <si>
    <t>Dance-Outfits</t>
  </si>
  <si>
    <t>Sandra L. Jones</t>
  </si>
  <si>
    <t>Financial Aid-Travel</t>
  </si>
  <si>
    <t>Karen Crump</t>
  </si>
  <si>
    <t>Hospitality-New York Study Tour</t>
  </si>
  <si>
    <t>Karen L. Clark</t>
  </si>
  <si>
    <t>Admissions-Travel</t>
  </si>
  <si>
    <t>April J. Robinson</t>
  </si>
  <si>
    <t>Financial Services-Travel</t>
  </si>
  <si>
    <t>Jamey L. Smith</t>
  </si>
  <si>
    <t>Comm Health-Other Supplies</t>
  </si>
  <si>
    <t>Paralegal-Online Subscription</t>
  </si>
  <si>
    <t>Lee Enterprises, Inc</t>
  </si>
  <si>
    <t>Financial Services-Advertising</t>
  </si>
  <si>
    <t>Bruce D. Gietzen</t>
  </si>
  <si>
    <t>RSVP-Recognistion Presenter</t>
  </si>
  <si>
    <t>Steve Treese</t>
  </si>
  <si>
    <t>Continuing Education-Advertising</t>
  </si>
  <si>
    <t>American Medical Response</t>
  </si>
  <si>
    <t>Athletics-Supplies</t>
  </si>
  <si>
    <t>Airgas USA, LLC</t>
  </si>
  <si>
    <t>Equine Performance Veterinaria</t>
  </si>
  <si>
    <t>Courtney Watson</t>
  </si>
  <si>
    <t>Horizon DataSys Corporation</t>
  </si>
  <si>
    <t>ISS-Software Maintenance</t>
  </si>
  <si>
    <t>Lauren M. Murphree</t>
  </si>
  <si>
    <t>Child Services &amp; Education-Travel</t>
  </si>
  <si>
    <t>Alexis B. Hicks</t>
  </si>
  <si>
    <t>Counseling Center-Prof Liability Insur</t>
  </si>
  <si>
    <t>Dustie L. Hamilton</t>
  </si>
  <si>
    <t>Enrollment Systems-Travel</t>
  </si>
  <si>
    <t>Child Development-CPR Training</t>
  </si>
  <si>
    <t>Marketing/Communication-Mascot</t>
  </si>
  <si>
    <t>Lesley Plemons</t>
  </si>
  <si>
    <t>Health Information Technology-Instructional Travel</t>
  </si>
  <si>
    <t>Interpreter Training-Sign Language</t>
  </si>
  <si>
    <t>Respiratory Care-Supplies</t>
  </si>
  <si>
    <t>BMTX, Inc</t>
  </si>
  <si>
    <t>Accounts Receivable-Card Services</t>
  </si>
  <si>
    <t>Bre'Niyah Carroll</t>
  </si>
  <si>
    <t>Upward Bound-Summer Stipend</t>
  </si>
  <si>
    <t>Jocelin Ramirez</t>
  </si>
  <si>
    <t>Upward Bound-Summer 2024 Stipend</t>
  </si>
  <si>
    <t>Charlotte M. Powell</t>
  </si>
  <si>
    <t>Interpreter Training-Travel</t>
  </si>
  <si>
    <t>Master Lube</t>
  </si>
  <si>
    <t>CCG-QualitySustainabilityAward - Prof Development</t>
  </si>
  <si>
    <t>Heart of Texas Young Marines</t>
  </si>
  <si>
    <t>RSVP-Recognition Event</t>
  </si>
  <si>
    <t>Texas Agrilife Extension Servi</t>
  </si>
  <si>
    <t>CE-Consultant Instruction</t>
  </si>
  <si>
    <t>Grayson S. Meek</t>
  </si>
  <si>
    <t>Financial Services-Supplies</t>
  </si>
  <si>
    <t>Custodial Supplies to ESEC</t>
  </si>
  <si>
    <t>Automatic Chef</t>
  </si>
  <si>
    <t>ESEC-Supplies</t>
  </si>
  <si>
    <t>Ranch-Oil Change</t>
  </si>
  <si>
    <t>Leann Caywood</t>
  </si>
  <si>
    <t>Highlander Ranch-Equine Camp Supplies</t>
  </si>
  <si>
    <t>Alyssa K. Van Vleet</t>
  </si>
  <si>
    <t>Medical Assistant Program-Instructional Mileage</t>
  </si>
  <si>
    <t>Equine Performance Vets., Pllc</t>
  </si>
  <si>
    <t>Texas State Notary Bureau</t>
  </si>
  <si>
    <t>Insurance-Notary Bond</t>
  </si>
  <si>
    <t>Kandice L. Blades</t>
  </si>
  <si>
    <t>Gross-Yowell &amp; Company</t>
  </si>
  <si>
    <t>Fastenal</t>
  </si>
  <si>
    <t>Financial Services-Postage</t>
  </si>
  <si>
    <t>Meredith R. Brown</t>
  </si>
  <si>
    <t>Rad Tech-Instructional Mileage</t>
  </si>
  <si>
    <t>CNA Surety</t>
  </si>
  <si>
    <t>Insurance-Police Bond</t>
  </si>
  <si>
    <t>Carla M. Morphis</t>
  </si>
  <si>
    <t>Caritas of Waco</t>
  </si>
  <si>
    <t>Food Pantry-Supplies</t>
  </si>
  <si>
    <t>Rachel E. Esquivel</t>
  </si>
  <si>
    <t>Elida Y. Galvan</t>
  </si>
  <si>
    <t>Neida H. Galvan</t>
  </si>
  <si>
    <t>CE-Supplies</t>
  </si>
  <si>
    <t>Continuing Education-Telephone</t>
  </si>
  <si>
    <t>Dylan T. Mahanay</t>
  </si>
  <si>
    <t>Carolina Biological Supply Com</t>
  </si>
  <si>
    <t>Scantron Corporation</t>
  </si>
  <si>
    <t>Div Chair Math&amp;Science-Supplies</t>
  </si>
  <si>
    <t>Student Resources-Paulanne's Pantry Supplies</t>
  </si>
  <si>
    <t>Cozzini Bros., Inc.</t>
  </si>
  <si>
    <t>Flor D. Sanchez</t>
  </si>
  <si>
    <t>CCG Quality Sustainability Award-Prof Dev</t>
  </si>
  <si>
    <t>Texas Department of Licensing</t>
  </si>
  <si>
    <t>Cosmetology-Student Permit</t>
  </si>
  <si>
    <t>Kashawra S. Jennings</t>
  </si>
  <si>
    <t>Jasmine C. Kirk</t>
  </si>
  <si>
    <t>Michele R. Anderson</t>
  </si>
  <si>
    <t>Prof Dev-Travel</t>
  </si>
  <si>
    <t>Central Duplicating-Copier Leases</t>
  </si>
  <si>
    <t>Colin P. Porter</t>
  </si>
  <si>
    <t>Library Services-Instructional Travel</t>
  </si>
  <si>
    <t>Board of Trustees-Non travel related meals</t>
  </si>
  <si>
    <t>Margarita Bryant</t>
  </si>
  <si>
    <t>RMA Toll Processing</t>
  </si>
  <si>
    <t>United Parcel Service</t>
  </si>
  <si>
    <t>Nursing-Sim Control Room Pkg</t>
  </si>
  <si>
    <t>VP Strategic Planning-Software Subscription</t>
  </si>
  <si>
    <t>Colleage Access Loan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</si>
</sst>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7" fillId="0" borderId="10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66081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6" zoomScaleNormal="100" workbookViewId="0">
      <selection activeCell="H13" sqref="H13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8"/>
      <c r="B1" s="198"/>
      <c r="C1" s="198"/>
      <c r="D1" s="198"/>
      <c r="E1" s="198"/>
    </row>
    <row r="2" spans="1:7" ht="15" customHeight="1" x14ac:dyDescent="0.25">
      <c r="A2" s="198" t="s">
        <v>0</v>
      </c>
      <c r="B2" s="198"/>
      <c r="C2" s="198"/>
      <c r="D2" s="198"/>
      <c r="E2" s="198"/>
    </row>
    <row r="3" spans="1:7" ht="15" customHeight="1" x14ac:dyDescent="0.25">
      <c r="A3" s="199">
        <v>45504</v>
      </c>
      <c r="B3" s="199"/>
      <c r="C3" s="199"/>
      <c r="D3" s="199"/>
      <c r="E3" s="199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254</v>
      </c>
      <c r="C5" s="2" t="s">
        <v>211</v>
      </c>
      <c r="D5" s="3" t="s">
        <v>254</v>
      </c>
      <c r="E5" s="4" t="s">
        <v>1</v>
      </c>
    </row>
    <row r="6" spans="1:7" ht="15" customHeight="1" x14ac:dyDescent="0.2">
      <c r="A6" s="1"/>
      <c r="B6" s="5">
        <v>2023</v>
      </c>
      <c r="C6" s="5">
        <v>2024</v>
      </c>
      <c r="D6" s="5">
        <v>2024</v>
      </c>
      <c r="E6" s="6" t="s">
        <v>255</v>
      </c>
    </row>
    <row r="7" spans="1:7" ht="15" customHeight="1" x14ac:dyDescent="0.2">
      <c r="A7" s="30" t="s">
        <v>2</v>
      </c>
      <c r="B7" s="16"/>
      <c r="C7" s="16"/>
      <c r="D7" s="1"/>
      <c r="E7" s="160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55">
        <v>24957966</v>
      </c>
      <c r="C9" s="178">
        <f>28684137+1</f>
        <v>28684138</v>
      </c>
      <c r="D9" s="155">
        <f>24757108+2</f>
        <v>24757110</v>
      </c>
      <c r="E9" s="161">
        <f>D9-C9</f>
        <v>-3927028</v>
      </c>
      <c r="F9" s="17"/>
      <c r="G9" s="158"/>
    </row>
    <row r="10" spans="1:7" ht="15" customHeight="1" x14ac:dyDescent="0.2">
      <c r="A10" s="31" t="s">
        <v>72</v>
      </c>
      <c r="B10" s="149">
        <v>9731920</v>
      </c>
      <c r="C10" s="179">
        <v>9365462</v>
      </c>
      <c r="D10" s="49">
        <v>10345381</v>
      </c>
      <c r="E10" s="92">
        <f t="shared" ref="E10:E14" si="0">D10-C10</f>
        <v>979919</v>
      </c>
      <c r="F10" s="184"/>
      <c r="G10" s="158"/>
    </row>
    <row r="11" spans="1:7" ht="15" customHeight="1" x14ac:dyDescent="0.2">
      <c r="A11" s="31" t="s">
        <v>3</v>
      </c>
      <c r="B11" s="38">
        <v>10703</v>
      </c>
      <c r="C11" s="74">
        <v>19992</v>
      </c>
      <c r="D11" s="49">
        <v>21670</v>
      </c>
      <c r="E11" s="92">
        <f t="shared" si="0"/>
        <v>1678</v>
      </c>
      <c r="F11" s="19"/>
    </row>
    <row r="12" spans="1:7" ht="15" customHeight="1" x14ac:dyDescent="0.2">
      <c r="A12" s="31" t="s">
        <v>4</v>
      </c>
      <c r="B12" s="38">
        <v>602168</v>
      </c>
      <c r="C12" s="74">
        <v>99814</v>
      </c>
      <c r="D12" s="49">
        <v>223626</v>
      </c>
      <c r="E12" s="92">
        <f t="shared" si="0"/>
        <v>123812</v>
      </c>
      <c r="F12" s="19"/>
      <c r="G12" s="176"/>
    </row>
    <row r="13" spans="1:7" ht="15" customHeight="1" x14ac:dyDescent="0.2">
      <c r="A13" s="81" t="s">
        <v>51</v>
      </c>
      <c r="B13" s="38">
        <v>4565609</v>
      </c>
      <c r="C13" s="74">
        <v>6956830</v>
      </c>
      <c r="D13" s="49">
        <v>6956830</v>
      </c>
      <c r="E13" s="92">
        <f t="shared" si="0"/>
        <v>0</v>
      </c>
      <c r="F13" s="95"/>
      <c r="G13" s="43"/>
    </row>
    <row r="14" spans="1:7" ht="15" customHeight="1" x14ac:dyDescent="0.2">
      <c r="A14" s="81" t="s">
        <v>53</v>
      </c>
      <c r="B14" s="91">
        <v>9239820</v>
      </c>
      <c r="C14" s="180">
        <v>5608379</v>
      </c>
      <c r="D14" s="154">
        <v>5608379</v>
      </c>
      <c r="E14" s="150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51">
        <f>SUM(B9:B14)</f>
        <v>49108186</v>
      </c>
      <c r="C16" s="151">
        <f>SUM(C9:C14)</f>
        <v>50734615</v>
      </c>
      <c r="D16" s="152">
        <f>SUM(D9:D14)</f>
        <v>47912996</v>
      </c>
      <c r="E16" s="162">
        <f>SUM(E9:E13)</f>
        <v>-2821619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63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66" t="s">
        <v>74</v>
      </c>
      <c r="B20" s="38">
        <v>2715927</v>
      </c>
      <c r="C20" s="74">
        <v>4246888</v>
      </c>
      <c r="D20" s="38">
        <v>4031158</v>
      </c>
      <c r="E20" s="92">
        <f>D20-C20</f>
        <v>-215730</v>
      </c>
      <c r="F20" s="188"/>
    </row>
    <row r="21" spans="1:8" ht="15" customHeight="1" x14ac:dyDescent="0.2">
      <c r="A21" s="81" t="s">
        <v>54</v>
      </c>
      <c r="B21" s="89">
        <v>7293846</v>
      </c>
      <c r="C21" s="181">
        <v>16731431</v>
      </c>
      <c r="D21" s="89">
        <v>16731431</v>
      </c>
      <c r="E21" s="92">
        <f>D21-C21</f>
        <v>0</v>
      </c>
      <c r="F21" s="43"/>
    </row>
    <row r="22" spans="1:8" ht="15" customHeight="1" x14ac:dyDescent="0.2">
      <c r="A22" s="81" t="s">
        <v>55</v>
      </c>
      <c r="B22" s="89">
        <v>50443572</v>
      </c>
      <c r="C22" s="181">
        <v>39806777</v>
      </c>
      <c r="D22" s="89">
        <v>39806777</v>
      </c>
      <c r="E22" s="92">
        <f t="shared" ref="E22:E26" si="1">D22-C22</f>
        <v>0</v>
      </c>
      <c r="F22" s="43"/>
    </row>
    <row r="23" spans="1:8" ht="15" customHeight="1" x14ac:dyDescent="0.2">
      <c r="A23" s="166" t="s">
        <v>75</v>
      </c>
      <c r="B23" s="89">
        <v>1121430</v>
      </c>
      <c r="C23" s="181">
        <v>1211953</v>
      </c>
      <c r="D23" s="89">
        <v>1212250</v>
      </c>
      <c r="E23" s="92">
        <f t="shared" si="1"/>
        <v>297</v>
      </c>
      <c r="F23" s="43"/>
    </row>
    <row r="24" spans="1:8" ht="15" customHeight="1" x14ac:dyDescent="0.2">
      <c r="A24" s="81" t="s">
        <v>7</v>
      </c>
      <c r="B24" s="89">
        <v>6696251</v>
      </c>
      <c r="C24" s="181">
        <v>4726304</v>
      </c>
      <c r="D24" s="89">
        <v>7028384</v>
      </c>
      <c r="E24" s="92">
        <f t="shared" si="1"/>
        <v>2302080</v>
      </c>
      <c r="F24" s="43"/>
    </row>
    <row r="25" spans="1:8" ht="15" customHeight="1" x14ac:dyDescent="0.2">
      <c r="A25" s="31" t="s">
        <v>52</v>
      </c>
      <c r="B25" s="90">
        <v>8629051</v>
      </c>
      <c r="C25" s="74">
        <v>1969110</v>
      </c>
      <c r="D25" s="90">
        <v>1969110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6855609</v>
      </c>
      <c r="C26" s="180">
        <v>14086608</v>
      </c>
      <c r="D26" s="91">
        <v>14086608</v>
      </c>
      <c r="E26" s="150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83755686</v>
      </c>
      <c r="C28" s="74">
        <f>SUM(C20:C26)</f>
        <v>82779071</v>
      </c>
      <c r="D28" s="90">
        <f>SUM(D20:D26)</f>
        <v>84865718</v>
      </c>
      <c r="E28" s="92">
        <f>SUM(E20:E26)</f>
        <v>2086647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66" t="s">
        <v>9</v>
      </c>
      <c r="B30" s="74">
        <v>15137143</v>
      </c>
      <c r="C30" s="74">
        <v>16748551</v>
      </c>
      <c r="D30" s="38">
        <v>16748551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5">
        <v>-11357288</v>
      </c>
      <c r="C31" s="181">
        <v>-11743711</v>
      </c>
      <c r="D31" s="49">
        <v>-11743711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5">
        <v>-48059361</v>
      </c>
      <c r="C32" s="181">
        <v>-48285006</v>
      </c>
      <c r="D32" s="49">
        <v>-48285006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53">
        <v>9632006</v>
      </c>
      <c r="C33" s="177">
        <v>11235710</v>
      </c>
      <c r="D33" s="154">
        <f>'Inc. &amp; Exp.'!F54</f>
        <v>6327444</v>
      </c>
      <c r="E33" s="150">
        <f t="shared" si="2"/>
        <v>-4908266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-34647500</v>
      </c>
      <c r="C35" s="74">
        <f>SUM(C30:C33)</f>
        <v>-32044456</v>
      </c>
      <c r="D35" s="90">
        <f>SUM(D30:D33)</f>
        <v>-36952722</v>
      </c>
      <c r="E35" s="92">
        <f>SUM(E30:E33)</f>
        <v>-4908266</v>
      </c>
      <c r="F35" s="19"/>
    </row>
    <row r="36" spans="1:6" ht="15" customHeight="1" x14ac:dyDescent="0.2">
      <c r="A36" s="31"/>
      <c r="B36" s="73"/>
      <c r="C36" s="73"/>
      <c r="D36" s="37"/>
      <c r="E36" s="164"/>
      <c r="F36" s="19"/>
    </row>
    <row r="37" spans="1:6" ht="15" customHeight="1" thickBot="1" x14ac:dyDescent="0.25">
      <c r="A37" s="33" t="s">
        <v>40</v>
      </c>
      <c r="B37" s="156">
        <f>B35+B28</f>
        <v>49108186</v>
      </c>
      <c r="C37" s="156">
        <f>C35+C28</f>
        <v>50734615</v>
      </c>
      <c r="D37" s="157">
        <f>D35+D28</f>
        <v>47912996</v>
      </c>
      <c r="E37" s="165">
        <f>E35+E28</f>
        <v>-2821619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tabSelected="1" topLeftCell="A28" zoomScaleNormal="100" workbookViewId="0">
      <selection activeCell="G49" sqref="G49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200"/>
      <c r="B1" s="200"/>
      <c r="C1" s="200"/>
      <c r="D1" s="200"/>
      <c r="E1" s="200"/>
      <c r="F1" s="200"/>
      <c r="G1" s="200"/>
      <c r="H1" s="200"/>
      <c r="I1" s="200"/>
    </row>
    <row r="2" spans="1:12" x14ac:dyDescent="0.2">
      <c r="A2" s="200" t="s">
        <v>12</v>
      </c>
      <c r="B2" s="200"/>
      <c r="C2" s="200"/>
      <c r="D2" s="200"/>
      <c r="E2" s="200"/>
      <c r="F2" s="200"/>
      <c r="G2" s="200"/>
      <c r="H2" s="200"/>
      <c r="I2" s="200"/>
    </row>
    <row r="3" spans="1:12" x14ac:dyDescent="0.2">
      <c r="A3" s="201">
        <v>45504</v>
      </c>
      <c r="B3" s="201"/>
      <c r="C3" s="201"/>
      <c r="D3" s="201"/>
      <c r="E3" s="201"/>
      <c r="F3" s="201"/>
      <c r="G3" s="201"/>
      <c r="H3" s="201"/>
      <c r="I3" s="201"/>
    </row>
    <row r="4" spans="1:12" x14ac:dyDescent="0.2">
      <c r="A4" s="200" t="s">
        <v>256</v>
      </c>
      <c r="B4" s="200"/>
      <c r="C4" s="200"/>
      <c r="D4" s="200"/>
      <c r="E4" s="200"/>
      <c r="F4" s="200"/>
      <c r="G4" s="200"/>
      <c r="H4" s="200"/>
      <c r="I4" s="200"/>
    </row>
    <row r="5" spans="1:12" x14ac:dyDescent="0.2">
      <c r="A5" s="64" t="s">
        <v>198</v>
      </c>
      <c r="C5" s="34"/>
    </row>
    <row r="6" spans="1:12" x14ac:dyDescent="0.2">
      <c r="A6" s="16"/>
      <c r="B6" s="182" t="s">
        <v>108</v>
      </c>
      <c r="C6" s="182" t="s">
        <v>133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160</v>
      </c>
      <c r="C7" s="50" t="s">
        <v>160</v>
      </c>
      <c r="D7" s="75" t="s">
        <v>257</v>
      </c>
      <c r="E7" s="11" t="s">
        <v>15</v>
      </c>
      <c r="F7" s="11" t="s">
        <v>258</v>
      </c>
      <c r="G7" s="11" t="s">
        <v>15</v>
      </c>
      <c r="H7" s="76" t="s">
        <v>259</v>
      </c>
      <c r="I7" s="5" t="s">
        <v>260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11913319</v>
      </c>
      <c r="C9" s="52">
        <v>13526366</v>
      </c>
      <c r="D9" s="19">
        <v>10781553</v>
      </c>
      <c r="E9" s="25">
        <f>D9/B9</f>
        <v>0.9049999416619332</v>
      </c>
      <c r="F9" s="19">
        <v>13526367</v>
      </c>
      <c r="G9" s="25">
        <f>F9/C9</f>
        <v>1.0000000739296866</v>
      </c>
      <c r="H9" s="18">
        <f>F9-D9</f>
        <v>2744814</v>
      </c>
      <c r="I9" s="44">
        <f>F9-C9</f>
        <v>1</v>
      </c>
    </row>
    <row r="10" spans="1:12" x14ac:dyDescent="0.2">
      <c r="A10" s="192" t="s">
        <v>159</v>
      </c>
      <c r="B10" s="93">
        <v>0</v>
      </c>
      <c r="C10" s="93">
        <v>0</v>
      </c>
      <c r="D10" s="19">
        <v>16125</v>
      </c>
      <c r="E10" s="25">
        <v>0</v>
      </c>
      <c r="F10" s="19">
        <v>64583</v>
      </c>
      <c r="G10" s="25">
        <v>0</v>
      </c>
      <c r="H10" s="18">
        <f>F10-D10</f>
        <v>48458</v>
      </c>
      <c r="I10" s="44">
        <f>F10-C10</f>
        <v>64583</v>
      </c>
    </row>
    <row r="11" spans="1:12" x14ac:dyDescent="0.2">
      <c r="A11" s="80"/>
      <c r="B11" s="53"/>
      <c r="C11" s="53"/>
      <c r="D11" s="19"/>
      <c r="E11" s="79"/>
      <c r="F11" s="19"/>
      <c r="G11" s="25"/>
      <c r="H11" s="18"/>
      <c r="I11" s="44"/>
    </row>
    <row r="12" spans="1:12" x14ac:dyDescent="0.2">
      <c r="A12" s="65" t="s">
        <v>17</v>
      </c>
      <c r="B12" s="53">
        <v>14137000</v>
      </c>
      <c r="C12" s="53">
        <v>14573500</v>
      </c>
      <c r="D12" s="19">
        <v>14222429</v>
      </c>
      <c r="E12" s="25">
        <f t="shared" ref="E12:E21" si="0">D12/B12</f>
        <v>1.0060429369738983</v>
      </c>
      <c r="F12" s="19">
        <v>14583968</v>
      </c>
      <c r="G12" s="25">
        <f t="shared" ref="G12:G21" si="1">F12/C12</f>
        <v>1.0007182900470031</v>
      </c>
      <c r="H12" s="20">
        <f t="shared" ref="H12:H21" si="2">F12-D12</f>
        <v>361539</v>
      </c>
      <c r="I12" s="44">
        <f t="shared" ref="I12:I21" si="3">F12-C12</f>
        <v>10468</v>
      </c>
    </row>
    <row r="13" spans="1:12" x14ac:dyDescent="0.2">
      <c r="A13" s="65" t="s">
        <v>18</v>
      </c>
      <c r="B13" s="53">
        <v>3403000</v>
      </c>
      <c r="C13" s="53">
        <v>3843000</v>
      </c>
      <c r="D13" s="19">
        <v>3830680</v>
      </c>
      <c r="E13" s="25">
        <f t="shared" si="0"/>
        <v>1.1256773435204233</v>
      </c>
      <c r="F13" s="19">
        <v>4059652</v>
      </c>
      <c r="G13" s="25">
        <f t="shared" si="1"/>
        <v>1.056375748113453</v>
      </c>
      <c r="H13" s="20">
        <f t="shared" si="2"/>
        <v>228972</v>
      </c>
      <c r="I13" s="44">
        <f t="shared" si="3"/>
        <v>216652</v>
      </c>
    </row>
    <row r="14" spans="1:12" x14ac:dyDescent="0.2">
      <c r="A14" s="65" t="s">
        <v>132</v>
      </c>
      <c r="B14" s="53">
        <v>28000</v>
      </c>
      <c r="C14" s="53">
        <v>28000</v>
      </c>
      <c r="D14" s="19">
        <v>25219</v>
      </c>
      <c r="E14" s="25">
        <f t="shared" si="0"/>
        <v>0.90067857142857144</v>
      </c>
      <c r="F14" s="19">
        <v>22271</v>
      </c>
      <c r="G14" s="25">
        <f t="shared" si="1"/>
        <v>0.79539285714285712</v>
      </c>
      <c r="H14" s="20">
        <f t="shared" si="2"/>
        <v>-2948</v>
      </c>
      <c r="I14" s="44">
        <f t="shared" si="3"/>
        <v>-5729</v>
      </c>
    </row>
    <row r="15" spans="1:12" x14ac:dyDescent="0.2">
      <c r="A15" s="65" t="s">
        <v>131</v>
      </c>
      <c r="B15" s="53">
        <v>155000</v>
      </c>
      <c r="C15" s="53">
        <v>137000</v>
      </c>
      <c r="D15" s="19">
        <v>84622</v>
      </c>
      <c r="E15" s="25">
        <f t="shared" si="0"/>
        <v>0.54594838709677418</v>
      </c>
      <c r="F15" s="184">
        <v>104504</v>
      </c>
      <c r="G15" s="195">
        <f t="shared" si="1"/>
        <v>0.76280291970802916</v>
      </c>
      <c r="H15" s="20">
        <f t="shared" si="2"/>
        <v>19882</v>
      </c>
      <c r="I15" s="44">
        <f t="shared" si="3"/>
        <v>-32496</v>
      </c>
      <c r="L15" s="19"/>
    </row>
    <row r="16" spans="1:12" x14ac:dyDescent="0.2">
      <c r="A16" s="65" t="s">
        <v>46</v>
      </c>
      <c r="B16" s="53">
        <v>19800</v>
      </c>
      <c r="C16" s="53">
        <v>28000</v>
      </c>
      <c r="D16" s="19">
        <v>24782</v>
      </c>
      <c r="E16" s="25">
        <f>D16/B16</f>
        <v>1.2516161616161616</v>
      </c>
      <c r="F16" s="184">
        <v>18469</v>
      </c>
      <c r="G16" s="195">
        <f>F16/C16</f>
        <v>0.65960714285714284</v>
      </c>
      <c r="H16" s="20">
        <f t="shared" si="2"/>
        <v>-6313</v>
      </c>
      <c r="I16" s="44">
        <f t="shared" si="3"/>
        <v>-9531</v>
      </c>
    </row>
    <row r="17" spans="1:12" x14ac:dyDescent="0.2">
      <c r="A17" s="65" t="s">
        <v>47</v>
      </c>
      <c r="B17" s="53">
        <v>112750</v>
      </c>
      <c r="C17" s="53">
        <v>209750</v>
      </c>
      <c r="D17" s="19">
        <v>223788</v>
      </c>
      <c r="E17" s="25">
        <f t="shared" si="0"/>
        <v>1.9848159645232817</v>
      </c>
      <c r="F17" s="184">
        <v>233976</v>
      </c>
      <c r="G17" s="195">
        <f t="shared" si="1"/>
        <v>1.1154994040524433</v>
      </c>
      <c r="H17" s="20">
        <f t="shared" si="2"/>
        <v>10188</v>
      </c>
      <c r="I17" s="44">
        <f t="shared" si="3"/>
        <v>24226</v>
      </c>
      <c r="L17" s="19"/>
    </row>
    <row r="18" spans="1:12" x14ac:dyDescent="0.2">
      <c r="A18" s="31" t="s">
        <v>101</v>
      </c>
      <c r="B18" s="53">
        <v>-2076500</v>
      </c>
      <c r="C18" s="53">
        <v>-2707000</v>
      </c>
      <c r="D18" s="19">
        <v>-2557019</v>
      </c>
      <c r="E18" s="25">
        <f t="shared" si="0"/>
        <v>1.2314081386949194</v>
      </c>
      <c r="F18" s="184">
        <v>-3067341</v>
      </c>
      <c r="G18" s="195">
        <f t="shared" si="1"/>
        <v>1.1331145179165127</v>
      </c>
      <c r="H18" s="20">
        <f t="shared" si="2"/>
        <v>-510322</v>
      </c>
      <c r="I18" s="44">
        <f t="shared" si="3"/>
        <v>-360341</v>
      </c>
      <c r="K18" s="19"/>
    </row>
    <row r="19" spans="1:12" x14ac:dyDescent="0.2">
      <c r="A19" s="31" t="s">
        <v>102</v>
      </c>
      <c r="B19" s="53">
        <v>-847300</v>
      </c>
      <c r="C19" s="53">
        <v>-847300</v>
      </c>
      <c r="D19" s="19">
        <v>-916514</v>
      </c>
      <c r="E19" s="25">
        <f t="shared" si="0"/>
        <v>1.0816877139147882</v>
      </c>
      <c r="F19" s="184">
        <v>-885456</v>
      </c>
      <c r="G19" s="195">
        <f t="shared" si="1"/>
        <v>1.0450324560368229</v>
      </c>
      <c r="H19" s="20">
        <f t="shared" si="2"/>
        <v>31058</v>
      </c>
      <c r="I19" s="44">
        <f t="shared" si="3"/>
        <v>-38156</v>
      </c>
      <c r="J19" s="19"/>
      <c r="K19" s="19"/>
    </row>
    <row r="20" spans="1:12" x14ac:dyDescent="0.2">
      <c r="A20" s="65" t="s">
        <v>43</v>
      </c>
      <c r="B20" s="53">
        <v>2703423</v>
      </c>
      <c r="C20" s="53">
        <v>2750602</v>
      </c>
      <c r="D20" s="19">
        <v>2715102</v>
      </c>
      <c r="E20" s="25">
        <f t="shared" si="0"/>
        <v>1.0043200786558375</v>
      </c>
      <c r="F20" s="184">
        <v>2728801</v>
      </c>
      <c r="G20" s="195">
        <f t="shared" si="1"/>
        <v>0.99207409868821439</v>
      </c>
      <c r="H20" s="20">
        <f t="shared" si="2"/>
        <v>13699</v>
      </c>
      <c r="I20" s="44">
        <f t="shared" si="3"/>
        <v>-21801</v>
      </c>
      <c r="J20" s="19"/>
    </row>
    <row r="21" spans="1:12" x14ac:dyDescent="0.2">
      <c r="A21" s="65" t="s">
        <v>44</v>
      </c>
      <c r="B21" s="53">
        <v>758600</v>
      </c>
      <c r="C21" s="53">
        <v>931650</v>
      </c>
      <c r="D21" s="19">
        <v>928358</v>
      </c>
      <c r="E21" s="25">
        <f t="shared" si="0"/>
        <v>1.2237780121276034</v>
      </c>
      <c r="F21" s="184">
        <v>888037</v>
      </c>
      <c r="G21" s="195">
        <f t="shared" si="1"/>
        <v>0.95318735576665059</v>
      </c>
      <c r="H21" s="20">
        <f t="shared" si="2"/>
        <v>-40321</v>
      </c>
      <c r="I21" s="44">
        <f t="shared" si="3"/>
        <v>-43613</v>
      </c>
      <c r="J21" s="19"/>
      <c r="K21" s="19"/>
    </row>
    <row r="22" spans="1:12" x14ac:dyDescent="0.2">
      <c r="A22" s="65"/>
      <c r="B22" s="53"/>
      <c r="C22" s="53"/>
      <c r="D22" s="19"/>
      <c r="E22" s="1"/>
      <c r="F22" s="184"/>
      <c r="G22" s="184"/>
      <c r="H22" s="20"/>
      <c r="I22" s="44"/>
    </row>
    <row r="23" spans="1:12" x14ac:dyDescent="0.2">
      <c r="A23" s="65" t="s">
        <v>19</v>
      </c>
      <c r="B23" s="53">
        <v>28141525</v>
      </c>
      <c r="C23" s="53">
        <v>31314861</v>
      </c>
      <c r="D23" s="19">
        <v>28120944</v>
      </c>
      <c r="E23" s="25">
        <f>D23/B23</f>
        <v>0.99926866081351318</v>
      </c>
      <c r="F23" s="184">
        <v>30540577</v>
      </c>
      <c r="G23" s="195">
        <f>F23/C23</f>
        <v>0.97527423161801674</v>
      </c>
      <c r="H23" s="20">
        <f>F23-D23</f>
        <v>2419633</v>
      </c>
      <c r="I23" s="44">
        <f>F23-C23</f>
        <v>-774284</v>
      </c>
    </row>
    <row r="24" spans="1:12" x14ac:dyDescent="0.2">
      <c r="A24" s="65" t="s">
        <v>20</v>
      </c>
      <c r="B24" s="53">
        <v>-750000</v>
      </c>
      <c r="C24" s="53">
        <v>-750000</v>
      </c>
      <c r="D24" s="19">
        <v>0</v>
      </c>
      <c r="E24" s="25">
        <v>0</v>
      </c>
      <c r="F24" s="184">
        <v>0</v>
      </c>
      <c r="G24" s="195">
        <f>F24/C24</f>
        <v>0</v>
      </c>
      <c r="H24" s="20">
        <f>F24-D24</f>
        <v>0</v>
      </c>
      <c r="I24" s="44">
        <f>F24-C24</f>
        <v>750000</v>
      </c>
      <c r="K24" s="19"/>
    </row>
    <row r="25" spans="1:12" x14ac:dyDescent="0.2">
      <c r="A25" s="65"/>
      <c r="B25" s="53"/>
      <c r="C25" s="53"/>
      <c r="D25" s="19"/>
      <c r="E25" s="1"/>
      <c r="F25" s="184"/>
      <c r="G25" s="176"/>
      <c r="H25" s="20"/>
      <c r="I25" s="44"/>
      <c r="K25" s="19"/>
    </row>
    <row r="26" spans="1:12" x14ac:dyDescent="0.2">
      <c r="A26" s="65" t="s">
        <v>21</v>
      </c>
      <c r="B26" s="53">
        <v>730000</v>
      </c>
      <c r="C26" s="53">
        <v>1400000</v>
      </c>
      <c r="D26" s="19">
        <v>1375812</v>
      </c>
      <c r="E26" s="25">
        <f>D26/B26</f>
        <v>1.8846739726027397</v>
      </c>
      <c r="F26" s="19">
        <v>1939882</v>
      </c>
      <c r="G26" s="25">
        <f>F26/C26</f>
        <v>1.3856299999999999</v>
      </c>
      <c r="H26" s="20">
        <f>F26-D26</f>
        <v>564070</v>
      </c>
      <c r="I26" s="44">
        <f>F26-C26</f>
        <v>539882</v>
      </c>
    </row>
    <row r="27" spans="1:12" x14ac:dyDescent="0.2">
      <c r="A27" s="65"/>
      <c r="B27" s="53"/>
      <c r="C27" s="53"/>
      <c r="D27" s="19"/>
      <c r="E27" s="25"/>
      <c r="F27" s="19"/>
      <c r="G27" s="25"/>
      <c r="H27" s="20"/>
      <c r="I27" s="44"/>
    </row>
    <row r="28" spans="1:12" x14ac:dyDescent="0.2">
      <c r="A28" s="65" t="s">
        <v>22</v>
      </c>
      <c r="B28" s="53">
        <v>193752</v>
      </c>
      <c r="C28" s="53">
        <v>316952</v>
      </c>
      <c r="D28" s="19">
        <v>4569166</v>
      </c>
      <c r="E28" s="25">
        <f>D28/B28</f>
        <v>23.58254882530245</v>
      </c>
      <c r="F28" s="19">
        <v>272406</v>
      </c>
      <c r="G28" s="25">
        <f>F28/C28</f>
        <v>0.85945505944117717</v>
      </c>
      <c r="H28" s="20">
        <f>F28-D28</f>
        <v>-4296760</v>
      </c>
      <c r="I28" s="44">
        <f>F28-C28</f>
        <v>-44546</v>
      </c>
      <c r="K28" s="63"/>
    </row>
    <row r="29" spans="1:12" x14ac:dyDescent="0.2">
      <c r="A29" s="65"/>
      <c r="B29" s="189"/>
      <c r="C29" s="78"/>
      <c r="D29" s="19"/>
      <c r="E29" s="25"/>
      <c r="F29" s="19"/>
      <c r="G29" s="25"/>
      <c r="H29" s="20"/>
      <c r="I29" s="44"/>
    </row>
    <row r="30" spans="1:12" x14ac:dyDescent="0.2">
      <c r="A30" s="65" t="s">
        <v>23</v>
      </c>
      <c r="B30" s="53">
        <v>1178847</v>
      </c>
      <c r="C30" s="53">
        <v>1227847</v>
      </c>
      <c r="D30" s="19">
        <v>1070282</v>
      </c>
      <c r="E30" s="25">
        <f>D30/B30</f>
        <v>0.90790577572831754</v>
      </c>
      <c r="F30" s="19">
        <v>1140980</v>
      </c>
      <c r="G30" s="25">
        <f t="shared" ref="G30:G36" si="4">F30/C30</f>
        <v>0.92925258603066996</v>
      </c>
      <c r="H30" s="20">
        <f>F30-D30</f>
        <v>70698</v>
      </c>
      <c r="I30" s="44">
        <f>F30-C30</f>
        <v>-86867</v>
      </c>
    </row>
    <row r="31" spans="1:12" x14ac:dyDescent="0.2">
      <c r="A31" s="65" t="s">
        <v>24</v>
      </c>
      <c r="B31" s="53">
        <v>245900</v>
      </c>
      <c r="C31" s="53">
        <v>427400</v>
      </c>
      <c r="D31" s="184">
        <v>473482</v>
      </c>
      <c r="E31" s="79">
        <f>D31/B31</f>
        <v>1.9255063033753559</v>
      </c>
      <c r="F31" s="83">
        <v>164930</v>
      </c>
      <c r="G31" s="25">
        <f t="shared" si="4"/>
        <v>0.38589143659335517</v>
      </c>
      <c r="H31" s="20">
        <f>F31-D31</f>
        <v>-308552</v>
      </c>
      <c r="I31" s="44">
        <f>F31-C31</f>
        <v>-262470</v>
      </c>
    </row>
    <row r="32" spans="1:12" x14ac:dyDescent="0.2">
      <c r="A32" s="65"/>
      <c r="B32" s="53"/>
      <c r="C32" s="53"/>
      <c r="D32" s="19"/>
      <c r="E32" s="1"/>
      <c r="F32" s="19"/>
      <c r="G32" s="25"/>
      <c r="H32" s="20"/>
      <c r="I32" s="44"/>
    </row>
    <row r="33" spans="1:12" x14ac:dyDescent="0.2">
      <c r="A33" s="65" t="s">
        <v>25</v>
      </c>
      <c r="B33" s="53"/>
      <c r="C33" s="53"/>
      <c r="D33" s="19"/>
      <c r="E33" s="25"/>
      <c r="F33" s="19"/>
      <c r="G33" s="25"/>
      <c r="H33" s="20"/>
      <c r="I33" s="44"/>
      <c r="J33" s="19"/>
    </row>
    <row r="34" spans="1:12" x14ac:dyDescent="0.2">
      <c r="A34" s="65" t="s">
        <v>42</v>
      </c>
      <c r="B34" s="53">
        <v>150000</v>
      </c>
      <c r="C34" s="53">
        <v>100000</v>
      </c>
      <c r="D34" s="19">
        <v>108496</v>
      </c>
      <c r="E34" s="25">
        <f>D34/B34</f>
        <v>0.72330666666666665</v>
      </c>
      <c r="F34" s="19">
        <v>23718</v>
      </c>
      <c r="G34" s="25">
        <f t="shared" si="4"/>
        <v>0.23718</v>
      </c>
      <c r="H34" s="20">
        <f>F34-D34</f>
        <v>-84778</v>
      </c>
      <c r="I34" s="44">
        <f>F34-C34</f>
        <v>-76282</v>
      </c>
      <c r="K34" s="19"/>
    </row>
    <row r="35" spans="1:12" x14ac:dyDescent="0.2">
      <c r="A35" s="65" t="s">
        <v>99</v>
      </c>
      <c r="B35" s="53">
        <v>325000</v>
      </c>
      <c r="C35" s="82">
        <v>450000</v>
      </c>
      <c r="D35" s="19">
        <v>239275</v>
      </c>
      <c r="E35" s="25">
        <f>D35/B35</f>
        <v>0.73623076923076924</v>
      </c>
      <c r="F35" s="19">
        <v>435675</v>
      </c>
      <c r="G35" s="25">
        <f t="shared" si="4"/>
        <v>0.96816666666666662</v>
      </c>
      <c r="H35" s="20">
        <f>F35-D35</f>
        <v>196400</v>
      </c>
      <c r="I35" s="44">
        <f>F35-C35</f>
        <v>-14325</v>
      </c>
      <c r="K35" s="19"/>
    </row>
    <row r="36" spans="1:12" x14ac:dyDescent="0.2">
      <c r="A36" s="65" t="s">
        <v>26</v>
      </c>
      <c r="B36" s="53">
        <v>26458</v>
      </c>
      <c r="C36" s="82">
        <v>38100</v>
      </c>
      <c r="D36" s="19">
        <v>38970</v>
      </c>
      <c r="E36" s="25">
        <f>D36/B36</f>
        <v>1.4729004459898707</v>
      </c>
      <c r="F36" s="19">
        <v>88811</v>
      </c>
      <c r="G36" s="25">
        <f t="shared" si="4"/>
        <v>2.3309973753280842</v>
      </c>
      <c r="H36" s="20">
        <f>F36-D36</f>
        <v>49841</v>
      </c>
      <c r="I36" s="44">
        <f>F36-C36</f>
        <v>50711</v>
      </c>
      <c r="K36" s="19"/>
    </row>
    <row r="37" spans="1:12" x14ac:dyDescent="0.2">
      <c r="A37" s="65"/>
      <c r="B37" s="53"/>
      <c r="C37" s="53"/>
      <c r="D37" s="58"/>
      <c r="E37" s="25"/>
      <c r="F37" s="19"/>
      <c r="G37" s="19"/>
      <c r="H37" s="20"/>
      <c r="I37" s="44"/>
      <c r="J37" s="19"/>
      <c r="K37" s="25"/>
    </row>
    <row r="38" spans="1:12" x14ac:dyDescent="0.2">
      <c r="A38" s="68" t="s">
        <v>27</v>
      </c>
      <c r="B38" s="53">
        <f>SUM(B9:B37)</f>
        <v>60548574</v>
      </c>
      <c r="C38" s="53">
        <f>SUM(C8:C37)</f>
        <v>66998728</v>
      </c>
      <c r="D38" s="58">
        <f>SUM(D9:D36)</f>
        <v>65375552</v>
      </c>
      <c r="E38" s="25">
        <f>D38/B38</f>
        <v>1.0797207544474954</v>
      </c>
      <c r="F38" s="19">
        <f>SUM(F9:F36)</f>
        <v>66884810</v>
      </c>
      <c r="G38" s="25">
        <f>F38/C38</f>
        <v>0.99829969906294336</v>
      </c>
      <c r="H38" s="20">
        <f>SUM(H9:H36)</f>
        <v>1509258</v>
      </c>
      <c r="I38" s="44">
        <f>F38-C38</f>
        <v>-113918</v>
      </c>
      <c r="J38" s="85"/>
      <c r="K38" s="84"/>
      <c r="L38" s="19"/>
    </row>
    <row r="39" spans="1:12" x14ac:dyDescent="0.2">
      <c r="A39" s="62"/>
      <c r="B39" s="54"/>
      <c r="C39" s="54"/>
      <c r="D39" s="59"/>
      <c r="E39" s="28"/>
      <c r="F39" s="27"/>
      <c r="G39" s="29"/>
      <c r="H39" s="21"/>
      <c r="I39" s="21"/>
    </row>
    <row r="40" spans="1:12" x14ac:dyDescent="0.2">
      <c r="A40" s="69" t="s">
        <v>28</v>
      </c>
      <c r="B40" s="53"/>
      <c r="C40" s="53"/>
      <c r="D40" s="58"/>
      <c r="E40" s="1"/>
      <c r="F40" s="19"/>
      <c r="H40" s="20"/>
      <c r="I40" s="44"/>
    </row>
    <row r="41" spans="1:12" x14ac:dyDescent="0.2">
      <c r="A41" s="65" t="s">
        <v>48</v>
      </c>
      <c r="B41" s="53">
        <v>44722573</v>
      </c>
      <c r="C41" s="82">
        <v>47589732</v>
      </c>
      <c r="D41" s="19">
        <v>40737509</v>
      </c>
      <c r="E41" s="25">
        <f t="shared" ref="E41:E48" si="5">D41/B41</f>
        <v>0.9108936777854888</v>
      </c>
      <c r="F41" s="184">
        <v>43660360</v>
      </c>
      <c r="G41" s="25">
        <f t="shared" ref="G41:G48" si="6">F41/C41</f>
        <v>0.91743235704710424</v>
      </c>
      <c r="H41" s="20">
        <f t="shared" ref="H41:H49" si="7">F41-D41</f>
        <v>2922851</v>
      </c>
      <c r="I41" s="44">
        <f t="shared" ref="I41:I49" si="8">F41-C41</f>
        <v>-3929372</v>
      </c>
      <c r="J41" s="176"/>
    </row>
    <row r="42" spans="1:12" x14ac:dyDescent="0.2">
      <c r="A42" s="65" t="s">
        <v>35</v>
      </c>
      <c r="B42" s="53">
        <v>3322289</v>
      </c>
      <c r="C42" s="82">
        <v>3347726</v>
      </c>
      <c r="D42" s="19">
        <v>3330387</v>
      </c>
      <c r="E42" s="25">
        <f t="shared" si="5"/>
        <v>1.0024374760895274</v>
      </c>
      <c r="F42" s="184">
        <v>3511017</v>
      </c>
      <c r="G42" s="25">
        <f t="shared" si="6"/>
        <v>1.0487766919992856</v>
      </c>
      <c r="H42" s="20">
        <f t="shared" si="7"/>
        <v>180630</v>
      </c>
      <c r="I42" s="44">
        <f t="shared" si="8"/>
        <v>163291</v>
      </c>
      <c r="J42" s="176"/>
    </row>
    <row r="43" spans="1:12" x14ac:dyDescent="0.2">
      <c r="A43" s="65" t="s">
        <v>29</v>
      </c>
      <c r="B43" s="53">
        <v>3413057</v>
      </c>
      <c r="C43" s="82">
        <v>3905770</v>
      </c>
      <c r="D43" s="19">
        <v>3509285</v>
      </c>
      <c r="E43" s="25">
        <f t="shared" si="5"/>
        <v>1.0281940793839657</v>
      </c>
      <c r="F43" s="184">
        <v>3950790</v>
      </c>
      <c r="G43" s="25">
        <f t="shared" si="6"/>
        <v>1.0115265363807904</v>
      </c>
      <c r="H43" s="20">
        <f t="shared" si="7"/>
        <v>441505</v>
      </c>
      <c r="I43" s="44">
        <f t="shared" si="8"/>
        <v>45020</v>
      </c>
      <c r="J43" s="176"/>
    </row>
    <row r="44" spans="1:12" x14ac:dyDescent="0.2">
      <c r="A44" s="65" t="s">
        <v>30</v>
      </c>
      <c r="B44" s="53">
        <v>2160239</v>
      </c>
      <c r="C44" s="82">
        <v>3344266</v>
      </c>
      <c r="D44" s="19">
        <v>2021998</v>
      </c>
      <c r="E44" s="25">
        <f t="shared" si="5"/>
        <v>0.9360066177862727</v>
      </c>
      <c r="F44" s="184">
        <v>2665304</v>
      </c>
      <c r="G44" s="25">
        <f t="shared" si="6"/>
        <v>0.79697727393694162</v>
      </c>
      <c r="H44" s="20">
        <f t="shared" si="7"/>
        <v>643306</v>
      </c>
      <c r="I44" s="44">
        <f t="shared" si="8"/>
        <v>-678962</v>
      </c>
      <c r="J44" s="176"/>
    </row>
    <row r="45" spans="1:12" x14ac:dyDescent="0.2">
      <c r="A45" s="65" t="s">
        <v>31</v>
      </c>
      <c r="B45" s="53">
        <v>575565</v>
      </c>
      <c r="C45" s="82">
        <v>2050277</v>
      </c>
      <c r="D45" s="19">
        <v>129921</v>
      </c>
      <c r="E45" s="25">
        <f t="shared" si="5"/>
        <v>0.2257277631544656</v>
      </c>
      <c r="F45" s="184">
        <v>123795</v>
      </c>
      <c r="G45" s="25">
        <f t="shared" si="6"/>
        <v>6.0379646262431856E-2</v>
      </c>
      <c r="H45" s="20">
        <f t="shared" si="7"/>
        <v>-6126</v>
      </c>
      <c r="I45" s="44">
        <f t="shared" si="8"/>
        <v>-1926482</v>
      </c>
    </row>
    <row r="46" spans="1:12" x14ac:dyDescent="0.2">
      <c r="A46" s="65" t="s">
        <v>49</v>
      </c>
      <c r="B46" s="53">
        <v>2084709</v>
      </c>
      <c r="C46" s="82">
        <v>1868781</v>
      </c>
      <c r="D46" s="19">
        <v>1789742</v>
      </c>
      <c r="E46" s="25">
        <f t="shared" si="5"/>
        <v>0.85850926915938863</v>
      </c>
      <c r="F46" s="184">
        <v>2085895</v>
      </c>
      <c r="G46" s="25">
        <f t="shared" si="6"/>
        <v>1.1161794774240534</v>
      </c>
      <c r="H46" s="20">
        <f t="shared" si="7"/>
        <v>296153</v>
      </c>
      <c r="I46" s="44">
        <f t="shared" si="8"/>
        <v>217114</v>
      </c>
      <c r="J46" s="176"/>
    </row>
    <row r="47" spans="1:12" x14ac:dyDescent="0.2">
      <c r="A47" s="65" t="s">
        <v>36</v>
      </c>
      <c r="B47" s="53">
        <v>369659</v>
      </c>
      <c r="C47" s="82">
        <v>784749</v>
      </c>
      <c r="D47" s="19">
        <v>776854</v>
      </c>
      <c r="E47" s="25">
        <f t="shared" si="5"/>
        <v>2.1015422321653201</v>
      </c>
      <c r="F47" s="184">
        <v>592958</v>
      </c>
      <c r="G47" s="25">
        <f t="shared" si="6"/>
        <v>0.75560210971915864</v>
      </c>
      <c r="H47" s="20">
        <f t="shared" si="7"/>
        <v>-183896</v>
      </c>
      <c r="I47" s="44">
        <f t="shared" si="8"/>
        <v>-191791</v>
      </c>
    </row>
    <row r="48" spans="1:12" x14ac:dyDescent="0.2">
      <c r="A48" s="65" t="s">
        <v>71</v>
      </c>
      <c r="B48" s="53">
        <v>3887907</v>
      </c>
      <c r="C48" s="82">
        <v>4099851</v>
      </c>
      <c r="D48" s="19">
        <v>3440356</v>
      </c>
      <c r="E48" s="25">
        <f t="shared" si="5"/>
        <v>0.88488639260146917</v>
      </c>
      <c r="F48" s="184">
        <v>3964537</v>
      </c>
      <c r="G48" s="25">
        <f t="shared" si="6"/>
        <v>0.96699538592987888</v>
      </c>
      <c r="H48" s="20">
        <f t="shared" si="7"/>
        <v>524181</v>
      </c>
      <c r="I48" s="44">
        <f t="shared" si="8"/>
        <v>-135314</v>
      </c>
    </row>
    <row r="49" spans="1:11" x14ac:dyDescent="0.2">
      <c r="A49" s="65" t="s">
        <v>32</v>
      </c>
      <c r="B49" s="53">
        <v>12576</v>
      </c>
      <c r="C49" s="82">
        <v>7576</v>
      </c>
      <c r="D49" s="19">
        <v>7494</v>
      </c>
      <c r="E49" s="25">
        <f>D49/B49</f>
        <v>0.59589694656488545</v>
      </c>
      <c r="F49" s="184">
        <v>2710</v>
      </c>
      <c r="G49" s="25">
        <f>F49/C49</f>
        <v>0.35770855332629353</v>
      </c>
      <c r="H49" s="20">
        <f t="shared" si="7"/>
        <v>-4784</v>
      </c>
      <c r="I49" s="44">
        <f t="shared" si="8"/>
        <v>-4866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45</v>
      </c>
      <c r="B52" s="53">
        <f>SUM(B41:B49)</f>
        <v>60548574</v>
      </c>
      <c r="C52" s="53">
        <f>SUM(C41:C49)</f>
        <v>66998728</v>
      </c>
      <c r="D52" s="58">
        <f>SUM(D41:D49)</f>
        <v>55743546</v>
      </c>
      <c r="E52" s="25">
        <f>D52/B52</f>
        <v>0.92064176441215606</v>
      </c>
      <c r="F52" s="19">
        <f>SUM(F41:F49)</f>
        <v>60557366</v>
      </c>
      <c r="G52" s="25">
        <f>F52/C52</f>
        <v>0.90385844340208965</v>
      </c>
      <c r="H52" s="20">
        <f>SUM(H41:H49)</f>
        <v>4813820</v>
      </c>
      <c r="I52" s="44">
        <f>F52-C52</f>
        <v>-6441362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41</v>
      </c>
      <c r="B54" s="55">
        <f>B38-B52</f>
        <v>0</v>
      </c>
      <c r="C54" s="55">
        <f>C38-C52</f>
        <v>0</v>
      </c>
      <c r="D54" s="60">
        <f>D38-D52</f>
        <v>9632006</v>
      </c>
      <c r="E54" s="25"/>
      <c r="F54" s="40">
        <f>F38-F52</f>
        <v>6327444</v>
      </c>
      <c r="H54" s="41">
        <f>H38-H52</f>
        <v>-3304562</v>
      </c>
      <c r="I54" s="45">
        <f>F54-C54</f>
        <v>6327444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1"/>
  <sheetViews>
    <sheetView zoomScale="90" zoomScaleNormal="90" workbookViewId="0">
      <selection activeCell="J23" sqref="J23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18" x14ac:dyDescent="0.25">
      <c r="A2" s="202" t="s">
        <v>59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6" ht="23.25" x14ac:dyDescent="0.35">
      <c r="A3" s="97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23.25" x14ac:dyDescent="0.35">
      <c r="A4" s="100"/>
      <c r="B4" s="203">
        <v>45138</v>
      </c>
      <c r="C4" s="204"/>
      <c r="D4" s="204"/>
      <c r="E4" s="204"/>
      <c r="F4" s="205"/>
      <c r="G4" s="206">
        <v>45473</v>
      </c>
      <c r="H4" s="207"/>
      <c r="I4" s="207"/>
      <c r="J4" s="207"/>
      <c r="K4" s="208"/>
      <c r="L4" s="206">
        <v>45504</v>
      </c>
      <c r="M4" s="207"/>
      <c r="N4" s="207"/>
      <c r="O4" s="207"/>
      <c r="P4" s="208"/>
    </row>
    <row r="5" spans="1:16" ht="23.25" x14ac:dyDescent="0.35">
      <c r="A5" s="101"/>
      <c r="B5" s="102" t="s">
        <v>60</v>
      </c>
      <c r="C5" s="103" t="s">
        <v>61</v>
      </c>
      <c r="D5" s="103" t="s">
        <v>63</v>
      </c>
      <c r="E5" s="103" t="s">
        <v>103</v>
      </c>
      <c r="F5" s="104" t="s">
        <v>33</v>
      </c>
      <c r="G5" s="102" t="s">
        <v>60</v>
      </c>
      <c r="H5" s="103" t="s">
        <v>61</v>
      </c>
      <c r="I5" s="103" t="s">
        <v>63</v>
      </c>
      <c r="J5" s="103" t="s">
        <v>103</v>
      </c>
      <c r="K5" s="104" t="s">
        <v>33</v>
      </c>
      <c r="L5" s="102" t="s">
        <v>60</v>
      </c>
      <c r="M5" s="103" t="s">
        <v>61</v>
      </c>
      <c r="N5" s="103" t="s">
        <v>63</v>
      </c>
      <c r="O5" s="103" t="s">
        <v>103</v>
      </c>
      <c r="P5" s="104" t="s">
        <v>33</v>
      </c>
    </row>
    <row r="6" spans="1:16" ht="23.25" x14ac:dyDescent="0.35">
      <c r="A6" s="105"/>
      <c r="B6" s="106" t="s">
        <v>62</v>
      </c>
      <c r="C6" s="107" t="s">
        <v>62</v>
      </c>
      <c r="D6" s="107" t="s">
        <v>76</v>
      </c>
      <c r="E6" s="107" t="s">
        <v>31</v>
      </c>
      <c r="F6" s="108"/>
      <c r="G6" s="106" t="s">
        <v>62</v>
      </c>
      <c r="H6" s="107" t="s">
        <v>62</v>
      </c>
      <c r="I6" s="107" t="s">
        <v>76</v>
      </c>
      <c r="J6" s="107" t="s">
        <v>31</v>
      </c>
      <c r="K6" s="108"/>
      <c r="L6" s="106" t="s">
        <v>62</v>
      </c>
      <c r="M6" s="107" t="s">
        <v>62</v>
      </c>
      <c r="N6" s="107" t="s">
        <v>76</v>
      </c>
      <c r="O6" s="107" t="s">
        <v>31</v>
      </c>
      <c r="P6" s="108"/>
    </row>
    <row r="7" spans="1:16" ht="15" x14ac:dyDescent="0.25">
      <c r="A7" s="109" t="s">
        <v>64</v>
      </c>
      <c r="B7" s="110"/>
      <c r="C7" s="111"/>
      <c r="D7" s="111"/>
      <c r="E7" s="113"/>
      <c r="F7" s="112"/>
      <c r="G7" s="110"/>
      <c r="H7" s="113"/>
      <c r="I7" s="113"/>
      <c r="J7" s="113"/>
      <c r="K7" s="114"/>
      <c r="L7" s="110"/>
      <c r="M7" s="113"/>
      <c r="N7" s="113"/>
      <c r="O7" s="113"/>
      <c r="P7" s="114"/>
    </row>
    <row r="8" spans="1:16" x14ac:dyDescent="0.2">
      <c r="A8" s="185" t="s">
        <v>110</v>
      </c>
      <c r="B8" s="117">
        <v>-10790491</v>
      </c>
      <c r="C8" s="118">
        <v>2809467</v>
      </c>
      <c r="D8" s="118"/>
      <c r="E8" s="118">
        <v>7375452</v>
      </c>
      <c r="F8" s="126">
        <f>SUM(B8:E8)</f>
        <v>-605572</v>
      </c>
      <c r="G8" s="190">
        <v>-10898971</v>
      </c>
      <c r="H8" s="118">
        <v>1129910</v>
      </c>
      <c r="I8" s="118"/>
      <c r="J8" s="118">
        <v>9855947</v>
      </c>
      <c r="K8" s="127">
        <f>SUM(G8:J8)</f>
        <v>86886</v>
      </c>
      <c r="L8" s="190">
        <f>+-10859927+3</f>
        <v>-10859924</v>
      </c>
      <c r="M8" s="118">
        <f>917540-3</f>
        <v>917537</v>
      </c>
      <c r="N8" s="118"/>
      <c r="O8" s="118">
        <v>9855947</v>
      </c>
      <c r="P8" s="127">
        <f>SUM(L8:O8)</f>
        <v>-86440</v>
      </c>
    </row>
    <row r="9" spans="1:16" x14ac:dyDescent="0.2">
      <c r="A9" s="187" t="s">
        <v>111</v>
      </c>
      <c r="B9" s="119">
        <v>13828</v>
      </c>
      <c r="C9" s="121"/>
      <c r="D9" s="121"/>
      <c r="E9" s="120"/>
      <c r="F9" s="128">
        <f t="shared" ref="F9:F13" si="0">SUM(B9:E9)</f>
        <v>13828</v>
      </c>
      <c r="G9" s="191">
        <v>1426</v>
      </c>
      <c r="H9" s="120"/>
      <c r="I9" s="120"/>
      <c r="J9" s="120"/>
      <c r="K9" s="129">
        <f t="shared" ref="K9:K13" si="1">SUM(G9:J9)</f>
        <v>1426</v>
      </c>
      <c r="L9" s="191">
        <v>1426</v>
      </c>
      <c r="M9" s="120"/>
      <c r="N9" s="120"/>
      <c r="O9" s="120"/>
      <c r="P9" s="129">
        <f t="shared" ref="P9:P13" si="2">SUM(L9:O9)</f>
        <v>1426</v>
      </c>
    </row>
    <row r="10" spans="1:16" x14ac:dyDescent="0.2">
      <c r="A10" s="185" t="s">
        <v>112</v>
      </c>
      <c r="B10" s="119">
        <v>420356</v>
      </c>
      <c r="C10" s="121">
        <v>-420356</v>
      </c>
      <c r="D10" s="121"/>
      <c r="E10" s="121"/>
      <c r="F10" s="128">
        <f t="shared" si="0"/>
        <v>0</v>
      </c>
      <c r="G10" s="191"/>
      <c r="H10" s="121"/>
      <c r="I10" s="121"/>
      <c r="J10" s="121"/>
      <c r="K10" s="129">
        <f t="shared" si="1"/>
        <v>0</v>
      </c>
      <c r="L10" s="191"/>
      <c r="M10" s="121"/>
      <c r="N10" s="121"/>
      <c r="O10" s="121"/>
      <c r="P10" s="129">
        <f t="shared" si="2"/>
        <v>0</v>
      </c>
    </row>
    <row r="11" spans="1:16" x14ac:dyDescent="0.2">
      <c r="A11" s="187" t="s">
        <v>113</v>
      </c>
      <c r="B11" s="119">
        <v>1216</v>
      </c>
      <c r="C11" s="121">
        <v>7749</v>
      </c>
      <c r="D11" s="121"/>
      <c r="E11" s="121"/>
      <c r="F11" s="128">
        <f t="shared" si="0"/>
        <v>8965</v>
      </c>
      <c r="G11" s="191"/>
      <c r="H11" s="121">
        <v>46395</v>
      </c>
      <c r="I11" s="121"/>
      <c r="J11" s="121"/>
      <c r="K11" s="129">
        <f t="shared" si="1"/>
        <v>46395</v>
      </c>
      <c r="L11" s="191"/>
      <c r="M11" s="121">
        <v>95694</v>
      </c>
      <c r="N11" s="121"/>
      <c r="O11" s="121"/>
      <c r="P11" s="129">
        <f t="shared" si="2"/>
        <v>95694</v>
      </c>
    </row>
    <row r="12" spans="1:16" x14ac:dyDescent="0.2">
      <c r="A12" s="185" t="s">
        <v>114</v>
      </c>
      <c r="B12" s="119">
        <v>267591</v>
      </c>
      <c r="C12" s="121">
        <v>10999</v>
      </c>
      <c r="D12" s="121"/>
      <c r="E12" s="121"/>
      <c r="F12" s="128">
        <f t="shared" si="0"/>
        <v>278590</v>
      </c>
      <c r="G12" s="191">
        <v>414962</v>
      </c>
      <c r="H12" s="121"/>
      <c r="I12" s="121"/>
      <c r="J12" s="121"/>
      <c r="K12" s="129">
        <f t="shared" si="1"/>
        <v>414962</v>
      </c>
      <c r="L12" s="191">
        <v>89409</v>
      </c>
      <c r="M12" s="121"/>
      <c r="N12" s="121"/>
      <c r="O12" s="121"/>
      <c r="P12" s="129">
        <f t="shared" si="2"/>
        <v>89409</v>
      </c>
    </row>
    <row r="13" spans="1:16" x14ac:dyDescent="0.2">
      <c r="A13" s="187" t="s">
        <v>115</v>
      </c>
      <c r="B13" s="119">
        <v>4573</v>
      </c>
      <c r="C13" s="121"/>
      <c r="D13" s="121"/>
      <c r="E13" s="121"/>
      <c r="F13" s="128">
        <f t="shared" si="0"/>
        <v>4573</v>
      </c>
      <c r="G13" s="191">
        <v>23243</v>
      </c>
      <c r="H13" s="121"/>
      <c r="I13" s="121"/>
      <c r="J13" s="121"/>
      <c r="K13" s="129">
        <f t="shared" si="1"/>
        <v>23243</v>
      </c>
      <c r="L13" s="191">
        <v>18542</v>
      </c>
      <c r="M13" s="121"/>
      <c r="N13" s="121"/>
      <c r="O13" s="121"/>
      <c r="P13" s="129">
        <f t="shared" si="2"/>
        <v>18542</v>
      </c>
    </row>
    <row r="14" spans="1:16" ht="15" x14ac:dyDescent="0.25">
      <c r="A14" s="130" t="s">
        <v>65</v>
      </c>
      <c r="B14" s="131">
        <f t="shared" ref="B14:E14" si="3">SUM(B7:B13)</f>
        <v>-10082927</v>
      </c>
      <c r="C14" s="132">
        <f t="shared" si="3"/>
        <v>2407859</v>
      </c>
      <c r="D14" s="132">
        <f t="shared" si="3"/>
        <v>0</v>
      </c>
      <c r="E14" s="132">
        <f t="shared" si="3"/>
        <v>7375452</v>
      </c>
      <c r="F14" s="133">
        <f>SUM(F7:F13)</f>
        <v>-299616</v>
      </c>
      <c r="G14" s="131">
        <f t="shared" ref="G14:J14" si="4">SUM(G7:G13)</f>
        <v>-10459340</v>
      </c>
      <c r="H14" s="132">
        <f t="shared" si="4"/>
        <v>1176305</v>
      </c>
      <c r="I14" s="132">
        <f t="shared" si="4"/>
        <v>0</v>
      </c>
      <c r="J14" s="132">
        <f t="shared" si="4"/>
        <v>9855947</v>
      </c>
      <c r="K14" s="134">
        <f t="shared" ref="K14:P14" si="5">SUM(K7:K13)</f>
        <v>572912</v>
      </c>
      <c r="L14" s="131">
        <f t="shared" si="5"/>
        <v>-10750547</v>
      </c>
      <c r="M14" s="132">
        <f t="shared" si="5"/>
        <v>1013231</v>
      </c>
      <c r="N14" s="132">
        <f t="shared" si="5"/>
        <v>0</v>
      </c>
      <c r="O14" s="132">
        <f t="shared" si="5"/>
        <v>9855947</v>
      </c>
      <c r="P14" s="134">
        <f t="shared" si="5"/>
        <v>118631</v>
      </c>
    </row>
    <row r="15" spans="1:16" ht="15" x14ac:dyDescent="0.25">
      <c r="A15" s="130" t="s">
        <v>66</v>
      </c>
      <c r="B15" s="135">
        <v>6305</v>
      </c>
      <c r="C15" s="136"/>
      <c r="D15" s="136"/>
      <c r="E15" s="136"/>
      <c r="F15" s="137">
        <f>B15</f>
        <v>6305</v>
      </c>
      <c r="G15" s="135">
        <v>3412</v>
      </c>
      <c r="H15" s="136"/>
      <c r="I15" s="136"/>
      <c r="J15" s="136"/>
      <c r="K15" s="137">
        <f>G15</f>
        <v>3412</v>
      </c>
      <c r="L15" s="135">
        <v>3412</v>
      </c>
      <c r="M15" s="136"/>
      <c r="N15" s="136"/>
      <c r="O15" s="136"/>
      <c r="P15" s="137">
        <f>L15</f>
        <v>3412</v>
      </c>
    </row>
    <row r="16" spans="1:16" ht="15" x14ac:dyDescent="0.25">
      <c r="A16" s="109" t="s">
        <v>67</v>
      </c>
      <c r="B16" s="119"/>
      <c r="C16" s="120"/>
      <c r="D16" s="120"/>
      <c r="E16" s="120"/>
      <c r="F16" s="138"/>
      <c r="G16" s="119"/>
      <c r="H16" s="120"/>
      <c r="I16" s="120"/>
      <c r="J16" s="120"/>
      <c r="K16" s="138"/>
      <c r="L16" s="119"/>
      <c r="M16" s="120"/>
      <c r="N16" s="120"/>
      <c r="O16" s="120"/>
      <c r="P16" s="138"/>
    </row>
    <row r="17" spans="1:16" x14ac:dyDescent="0.2">
      <c r="A17" s="187" t="s">
        <v>116</v>
      </c>
      <c r="B17" s="191">
        <v>13471538</v>
      </c>
      <c r="C17" s="193"/>
      <c r="D17" s="193">
        <v>775369</v>
      </c>
      <c r="E17" s="120"/>
      <c r="F17" s="138">
        <f>SUM(B17:E17)</f>
        <v>14246907</v>
      </c>
      <c r="G17" s="119">
        <v>16675237</v>
      </c>
      <c r="H17" s="120"/>
      <c r="I17" s="120">
        <v>1177264</v>
      </c>
      <c r="J17" s="120"/>
      <c r="K17" s="138">
        <f>SUM(G17:J17)</f>
        <v>17852501</v>
      </c>
      <c r="L17" s="196">
        <v>12748626</v>
      </c>
      <c r="M17" s="193"/>
      <c r="N17" s="193">
        <v>1184081</v>
      </c>
      <c r="O17" s="120"/>
      <c r="P17" s="138">
        <f>SUM(L17:O17)</f>
        <v>13932707</v>
      </c>
    </row>
    <row r="18" spans="1:16" x14ac:dyDescent="0.2">
      <c r="A18" s="187" t="s">
        <v>117</v>
      </c>
      <c r="B18" s="191">
        <v>8974745</v>
      </c>
      <c r="C18" s="193"/>
      <c r="D18" s="193"/>
      <c r="E18" s="120"/>
      <c r="F18" s="138">
        <f t="shared" ref="F18:F28" si="6">SUM(B18:E18)</f>
        <v>8974745</v>
      </c>
      <c r="G18" s="119">
        <v>9430793</v>
      </c>
      <c r="H18" s="120"/>
      <c r="I18" s="120"/>
      <c r="J18" s="120"/>
      <c r="K18" s="138">
        <f t="shared" ref="K18:K28" si="7">SUM(G18:J18)</f>
        <v>9430793</v>
      </c>
      <c r="L18" s="196">
        <v>9477262</v>
      </c>
      <c r="M18" s="193"/>
      <c r="N18" s="193"/>
      <c r="O18" s="120"/>
      <c r="P18" s="138">
        <f t="shared" ref="P18:P28" si="8">SUM(L18:O18)</f>
        <v>9477262</v>
      </c>
    </row>
    <row r="19" spans="1:16" x14ac:dyDescent="0.2">
      <c r="A19" s="185" t="s">
        <v>118</v>
      </c>
      <c r="B19" s="191">
        <v>241403</v>
      </c>
      <c r="C19" s="194"/>
      <c r="D19" s="194">
        <v>65345</v>
      </c>
      <c r="E19" s="121"/>
      <c r="F19" s="138">
        <f t="shared" si="6"/>
        <v>306748</v>
      </c>
      <c r="G19" s="119">
        <v>75210</v>
      </c>
      <c r="H19" s="121"/>
      <c r="I19" s="121">
        <v>25931</v>
      </c>
      <c r="J19" s="121"/>
      <c r="K19" s="138">
        <f t="shared" si="7"/>
        <v>101141</v>
      </c>
      <c r="L19" s="196">
        <v>260952</v>
      </c>
      <c r="M19" s="197"/>
      <c r="N19" s="197">
        <v>58967</v>
      </c>
      <c r="O19" s="121"/>
      <c r="P19" s="138">
        <f t="shared" si="8"/>
        <v>319919</v>
      </c>
    </row>
    <row r="20" spans="1:16" x14ac:dyDescent="0.2">
      <c r="A20" s="187" t="s">
        <v>119</v>
      </c>
      <c r="B20" s="191">
        <v>207</v>
      </c>
      <c r="C20" s="194"/>
      <c r="D20" s="194"/>
      <c r="E20" s="121"/>
      <c r="F20" s="138">
        <f t="shared" si="6"/>
        <v>207</v>
      </c>
      <c r="G20" s="119">
        <v>218</v>
      </c>
      <c r="H20" s="121"/>
      <c r="I20" s="121"/>
      <c r="J20" s="121"/>
      <c r="K20" s="138">
        <f t="shared" si="7"/>
        <v>218</v>
      </c>
      <c r="L20" s="196">
        <v>219</v>
      </c>
      <c r="M20" s="197"/>
      <c r="N20" s="197"/>
      <c r="O20" s="121"/>
      <c r="P20" s="138">
        <f t="shared" si="8"/>
        <v>219</v>
      </c>
    </row>
    <row r="21" spans="1:16" x14ac:dyDescent="0.2">
      <c r="A21" s="185" t="s">
        <v>120</v>
      </c>
      <c r="B21" s="191">
        <v>9245</v>
      </c>
      <c r="C21" s="194"/>
      <c r="D21" s="194"/>
      <c r="E21" s="121"/>
      <c r="F21" s="138">
        <f t="shared" si="6"/>
        <v>9245</v>
      </c>
      <c r="G21" s="119">
        <v>9707</v>
      </c>
      <c r="H21" s="121"/>
      <c r="I21" s="121"/>
      <c r="J21" s="121"/>
      <c r="K21" s="138">
        <f t="shared" si="7"/>
        <v>9707</v>
      </c>
      <c r="L21" s="196">
        <v>9750</v>
      </c>
      <c r="M21" s="197"/>
      <c r="N21" s="197"/>
      <c r="O21" s="121"/>
      <c r="P21" s="138">
        <f t="shared" si="8"/>
        <v>9750</v>
      </c>
    </row>
    <row r="22" spans="1:16" x14ac:dyDescent="0.2">
      <c r="A22" s="185" t="s">
        <v>261</v>
      </c>
      <c r="B22" s="191">
        <v>4110961</v>
      </c>
      <c r="C22" s="194"/>
      <c r="D22" s="194"/>
      <c r="E22" s="121"/>
      <c r="F22" s="138">
        <f t="shared" si="6"/>
        <v>4110961</v>
      </c>
      <c r="G22" s="119"/>
      <c r="H22" s="121"/>
      <c r="I22" s="121"/>
      <c r="J22" s="121"/>
      <c r="K22" s="138">
        <f t="shared" si="7"/>
        <v>0</v>
      </c>
      <c r="L22" s="196"/>
      <c r="M22" s="197"/>
      <c r="N22" s="197"/>
      <c r="O22" s="121"/>
      <c r="P22" s="138">
        <f t="shared" si="8"/>
        <v>0</v>
      </c>
    </row>
    <row r="23" spans="1:16" x14ac:dyDescent="0.2">
      <c r="A23" s="185" t="s">
        <v>141</v>
      </c>
      <c r="B23" s="191">
        <v>8226489</v>
      </c>
      <c r="C23" s="194"/>
      <c r="D23" s="194"/>
      <c r="E23" s="121"/>
      <c r="F23" s="138">
        <f t="shared" si="6"/>
        <v>8226489</v>
      </c>
      <c r="G23" s="119"/>
      <c r="H23" s="121"/>
      <c r="I23" s="121"/>
      <c r="J23" s="121"/>
      <c r="K23" s="138">
        <f t="shared" si="7"/>
        <v>0</v>
      </c>
      <c r="L23" s="119"/>
      <c r="M23" s="121"/>
      <c r="N23" s="121"/>
      <c r="O23" s="121"/>
      <c r="P23" s="138">
        <f t="shared" si="8"/>
        <v>0</v>
      </c>
    </row>
    <row r="24" spans="1:16" x14ac:dyDescent="0.2">
      <c r="A24" s="185" t="s">
        <v>162</v>
      </c>
      <c r="B24" s="119"/>
      <c r="C24" s="121"/>
      <c r="D24" s="121">
        <v>4553766</v>
      </c>
      <c r="E24" s="121"/>
      <c r="F24" s="138">
        <f t="shared" si="6"/>
        <v>4553766</v>
      </c>
      <c r="G24" s="119"/>
      <c r="H24" s="121"/>
      <c r="I24" s="121"/>
      <c r="J24" s="121"/>
      <c r="K24" s="138">
        <f t="shared" si="7"/>
        <v>0</v>
      </c>
      <c r="L24" s="119"/>
      <c r="M24" s="121"/>
      <c r="N24" s="121"/>
      <c r="O24" s="121"/>
      <c r="P24" s="138">
        <f t="shared" si="8"/>
        <v>0</v>
      </c>
    </row>
    <row r="25" spans="1:16" x14ac:dyDescent="0.2">
      <c r="A25" s="185" t="s">
        <v>174</v>
      </c>
      <c r="B25" s="119"/>
      <c r="C25" s="121"/>
      <c r="D25" s="121"/>
      <c r="E25" s="121"/>
      <c r="F25" s="138">
        <f t="shared" si="6"/>
        <v>0</v>
      </c>
      <c r="G25" s="119">
        <v>4323279</v>
      </c>
      <c r="H25" s="121"/>
      <c r="I25" s="121"/>
      <c r="J25" s="121"/>
      <c r="K25" s="138">
        <f t="shared" si="7"/>
        <v>4323279</v>
      </c>
      <c r="L25" s="119"/>
      <c r="M25" s="121"/>
      <c r="N25" s="121"/>
      <c r="O25" s="121"/>
      <c r="P25" s="138">
        <f t="shared" si="8"/>
        <v>0</v>
      </c>
    </row>
    <row r="26" spans="1:16" x14ac:dyDescent="0.2">
      <c r="A26" s="185"/>
      <c r="B26" s="119"/>
      <c r="C26" s="121"/>
      <c r="D26" s="121"/>
      <c r="E26" s="121"/>
      <c r="F26" s="138">
        <f t="shared" si="6"/>
        <v>0</v>
      </c>
      <c r="G26" s="119"/>
      <c r="H26" s="121"/>
      <c r="I26" s="121"/>
      <c r="J26" s="121"/>
      <c r="K26" s="138">
        <f t="shared" si="7"/>
        <v>0</v>
      </c>
      <c r="L26" s="119">
        <v>4343270</v>
      </c>
      <c r="M26" s="121"/>
      <c r="N26" s="121"/>
      <c r="O26" s="121"/>
      <c r="P26" s="138">
        <f t="shared" si="8"/>
        <v>4343270</v>
      </c>
    </row>
    <row r="27" spans="1:16" x14ac:dyDescent="0.2">
      <c r="A27" s="185" t="s">
        <v>143</v>
      </c>
      <c r="B27" s="119"/>
      <c r="C27" s="121"/>
      <c r="D27" s="121"/>
      <c r="E27" s="121"/>
      <c r="F27" s="138">
        <f t="shared" si="6"/>
        <v>0</v>
      </c>
      <c r="G27" s="119">
        <v>8625622</v>
      </c>
      <c r="H27" s="121"/>
      <c r="I27" s="121"/>
      <c r="J27" s="121"/>
      <c r="K27" s="138">
        <f t="shared" si="7"/>
        <v>8625622</v>
      </c>
      <c r="L27" s="119">
        <v>8664166</v>
      </c>
      <c r="M27" s="121"/>
      <c r="N27" s="121"/>
      <c r="O27" s="121"/>
      <c r="P27" s="138">
        <f t="shared" si="8"/>
        <v>8664166</v>
      </c>
    </row>
    <row r="28" spans="1:16" x14ac:dyDescent="0.2">
      <c r="A28" s="186" t="s">
        <v>161</v>
      </c>
      <c r="B28" s="139"/>
      <c r="C28" s="140"/>
      <c r="D28" s="140"/>
      <c r="E28" s="140"/>
      <c r="F28" s="141">
        <f t="shared" si="6"/>
        <v>0</v>
      </c>
      <c r="G28" s="139"/>
      <c r="H28" s="140"/>
      <c r="I28" s="140">
        <v>4083708</v>
      </c>
      <c r="J28" s="140"/>
      <c r="K28" s="141">
        <f t="shared" si="7"/>
        <v>4083708</v>
      </c>
      <c r="L28" s="139"/>
      <c r="M28" s="140"/>
      <c r="N28" s="140">
        <v>4101956</v>
      </c>
      <c r="O28" s="140"/>
      <c r="P28" s="141">
        <f t="shared" si="8"/>
        <v>4101956</v>
      </c>
    </row>
    <row r="29" spans="1:16" ht="15" x14ac:dyDescent="0.25">
      <c r="A29" s="142" t="s">
        <v>68</v>
      </c>
      <c r="B29" s="143">
        <f t="shared" ref="B29:O29" si="9">SUM(B16:B28)</f>
        <v>35034588</v>
      </c>
      <c r="C29" s="144">
        <f t="shared" si="9"/>
        <v>0</v>
      </c>
      <c r="D29" s="144">
        <f t="shared" si="9"/>
        <v>5394480</v>
      </c>
      <c r="E29" s="144">
        <f t="shared" si="9"/>
        <v>0</v>
      </c>
      <c r="F29" s="145">
        <f t="shared" si="9"/>
        <v>40429068</v>
      </c>
      <c r="G29" s="143">
        <f t="shared" si="9"/>
        <v>39140066</v>
      </c>
      <c r="H29" s="144">
        <f t="shared" si="9"/>
        <v>0</v>
      </c>
      <c r="I29" s="144">
        <f t="shared" si="9"/>
        <v>5286903</v>
      </c>
      <c r="J29" s="144">
        <f t="shared" si="9"/>
        <v>0</v>
      </c>
      <c r="K29" s="145">
        <f t="shared" si="9"/>
        <v>44426969</v>
      </c>
      <c r="L29" s="143">
        <f t="shared" si="9"/>
        <v>35504245</v>
      </c>
      <c r="M29" s="144">
        <f t="shared" si="9"/>
        <v>0</v>
      </c>
      <c r="N29" s="144">
        <f t="shared" si="9"/>
        <v>5345004</v>
      </c>
      <c r="O29" s="144">
        <f t="shared" si="9"/>
        <v>0</v>
      </c>
      <c r="P29" s="145">
        <f>SUM(P16:P28)</f>
        <v>40849249</v>
      </c>
    </row>
    <row r="30" spans="1:16" ht="15" customHeight="1" x14ac:dyDescent="0.25">
      <c r="A30" s="115" t="s">
        <v>69</v>
      </c>
      <c r="B30" s="146">
        <f>B29+B15+B14</f>
        <v>24957966</v>
      </c>
      <c r="C30" s="147">
        <f>C14+C15+C29</f>
        <v>2407859</v>
      </c>
      <c r="D30" s="147">
        <f>D29+D14</f>
        <v>5394480</v>
      </c>
      <c r="E30" s="147">
        <f>E29+E14</f>
        <v>7375452</v>
      </c>
      <c r="F30" s="148">
        <f>F29+F15+F14</f>
        <v>40135757</v>
      </c>
      <c r="G30" s="146">
        <f>G29+G15+G14</f>
        <v>28684138</v>
      </c>
      <c r="H30" s="147">
        <f>H29+H14</f>
        <v>1176305</v>
      </c>
      <c r="I30" s="147">
        <f>I29+I14</f>
        <v>5286903</v>
      </c>
      <c r="J30" s="147">
        <f>J29+J14</f>
        <v>9855947</v>
      </c>
      <c r="K30" s="148">
        <f>K29+K15+K14</f>
        <v>45003293</v>
      </c>
      <c r="L30" s="146">
        <f>L14+L15+L29</f>
        <v>24757110</v>
      </c>
      <c r="M30" s="147">
        <f>M29+M14</f>
        <v>1013231</v>
      </c>
      <c r="N30" s="147">
        <f>N29+N14</f>
        <v>5345004</v>
      </c>
      <c r="O30" s="147">
        <f>O29+O14</f>
        <v>9855947</v>
      </c>
      <c r="P30" s="148">
        <f>P29+P15+P14</f>
        <v>40971292</v>
      </c>
    </row>
    <row r="31" spans="1:16" ht="15" x14ac:dyDescent="0.2">
      <c r="F31" s="116"/>
      <c r="G31" s="116"/>
      <c r="H31" s="116"/>
      <c r="I31" s="116"/>
      <c r="J31" s="116"/>
      <c r="K31" s="125"/>
      <c r="L31" s="116"/>
      <c r="M31" s="116"/>
      <c r="N31" s="116"/>
      <c r="O31" s="116"/>
      <c r="P31" s="116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84"/>
  <sheetViews>
    <sheetView topLeftCell="A17" zoomScaleNormal="100" workbookViewId="0">
      <selection activeCell="C39" sqref="A36:C39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12"/>
      <c r="B1" s="213"/>
      <c r="C1" s="213"/>
      <c r="D1" s="214"/>
    </row>
    <row r="2" spans="1:14" ht="19.5" customHeight="1" x14ac:dyDescent="0.25">
      <c r="A2" s="209" t="s">
        <v>262</v>
      </c>
      <c r="B2" s="210"/>
      <c r="C2" s="210"/>
      <c r="D2" s="211"/>
    </row>
    <row r="3" spans="1:14" ht="19.5" customHeight="1" x14ac:dyDescent="0.25">
      <c r="A3" s="122" t="s">
        <v>37</v>
      </c>
      <c r="B3" s="159" t="s">
        <v>70</v>
      </c>
      <c r="C3" s="87" t="s">
        <v>38</v>
      </c>
      <c r="D3" s="123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212</v>
      </c>
      <c r="B5" s="46" t="s">
        <v>263</v>
      </c>
      <c r="C5" s="167">
        <v>504565.25</v>
      </c>
      <c r="D5" s="124">
        <v>45490</v>
      </c>
      <c r="E5" s="46"/>
    </row>
    <row r="6" spans="1:14" ht="19.5" customHeight="1" x14ac:dyDescent="0.2">
      <c r="A6" s="56" t="s">
        <v>264</v>
      </c>
      <c r="B6" s="46" t="s">
        <v>618</v>
      </c>
      <c r="C6" s="168">
        <v>203487</v>
      </c>
      <c r="D6" s="96">
        <v>45496</v>
      </c>
      <c r="E6" s="46"/>
    </row>
    <row r="7" spans="1:14" ht="19.5" customHeight="1" x14ac:dyDescent="0.2">
      <c r="A7" s="56" t="s">
        <v>265</v>
      </c>
      <c r="B7" s="46" t="s">
        <v>266</v>
      </c>
      <c r="C7" s="168">
        <v>186740.39</v>
      </c>
      <c r="D7" s="96">
        <v>45490</v>
      </c>
      <c r="E7" s="46"/>
    </row>
    <row r="8" spans="1:14" ht="19.5" customHeight="1" x14ac:dyDescent="0.2">
      <c r="A8" s="56" t="s">
        <v>142</v>
      </c>
      <c r="B8" s="46" t="s">
        <v>163</v>
      </c>
      <c r="C8" s="168">
        <v>154099.46</v>
      </c>
      <c r="D8" s="96">
        <v>45495</v>
      </c>
      <c r="E8" s="46"/>
    </row>
    <row r="9" spans="1:14" ht="19.5" customHeight="1" x14ac:dyDescent="0.2">
      <c r="A9" s="56" t="s">
        <v>265</v>
      </c>
      <c r="B9" s="46" t="s">
        <v>267</v>
      </c>
      <c r="C9" s="168">
        <v>131147.18</v>
      </c>
      <c r="D9" s="96">
        <v>45482</v>
      </c>
      <c r="E9" s="46"/>
    </row>
    <row r="10" spans="1:14" ht="19.5" customHeight="1" x14ac:dyDescent="0.2">
      <c r="A10" s="56" t="s">
        <v>168</v>
      </c>
      <c r="B10" s="46" t="s">
        <v>77</v>
      </c>
      <c r="C10" s="168">
        <v>89578.31</v>
      </c>
      <c r="D10" s="96">
        <v>45503</v>
      </c>
      <c r="E10" s="46"/>
    </row>
    <row r="11" spans="1:14" ht="19.5" customHeight="1" x14ac:dyDescent="0.2">
      <c r="A11" s="56" t="s">
        <v>268</v>
      </c>
      <c r="B11" s="46" t="s">
        <v>269</v>
      </c>
      <c r="C11" s="168">
        <v>62550</v>
      </c>
      <c r="D11" s="96">
        <v>45496</v>
      </c>
      <c r="E11" s="46"/>
    </row>
    <row r="12" spans="1:14" ht="19.5" customHeight="1" x14ac:dyDescent="0.2">
      <c r="A12" s="56" t="s">
        <v>270</v>
      </c>
      <c r="B12" s="46" t="s">
        <v>271</v>
      </c>
      <c r="C12" s="168">
        <v>59554.02</v>
      </c>
      <c r="D12" s="96">
        <v>45482</v>
      </c>
      <c r="E12" s="46"/>
    </row>
    <row r="13" spans="1:14" ht="19.5" customHeight="1" x14ac:dyDescent="0.2">
      <c r="A13" s="56" t="s">
        <v>272</v>
      </c>
      <c r="B13" s="46" t="s">
        <v>152</v>
      </c>
      <c r="C13" s="168">
        <v>47065.25</v>
      </c>
      <c r="D13" s="96">
        <v>45475</v>
      </c>
      <c r="E13" s="46"/>
      <c r="N13" s="176"/>
    </row>
    <row r="14" spans="1:14" ht="19.5" customHeight="1" x14ac:dyDescent="0.2">
      <c r="A14" s="56" t="s">
        <v>273</v>
      </c>
      <c r="B14" s="46" t="s">
        <v>274</v>
      </c>
      <c r="C14" s="168">
        <v>42200</v>
      </c>
      <c r="D14" s="96">
        <v>45490</v>
      </c>
      <c r="E14" s="46"/>
    </row>
    <row r="15" spans="1:14" ht="19.5" customHeight="1" x14ac:dyDescent="0.2">
      <c r="A15" s="56" t="s">
        <v>275</v>
      </c>
      <c r="B15" s="46" t="s">
        <v>619</v>
      </c>
      <c r="C15" s="168">
        <v>41794.75</v>
      </c>
      <c r="D15" s="96">
        <v>45497</v>
      </c>
      <c r="E15" s="46"/>
    </row>
    <row r="16" spans="1:14" ht="19.5" customHeight="1" x14ac:dyDescent="0.2">
      <c r="A16" s="56" t="s">
        <v>276</v>
      </c>
      <c r="B16" s="46" t="s">
        <v>277</v>
      </c>
      <c r="C16" s="168">
        <v>37567.06</v>
      </c>
      <c r="D16" s="96">
        <v>45475</v>
      </c>
      <c r="E16" s="46"/>
    </row>
    <row r="17" spans="1:14" ht="19.5" customHeight="1" x14ac:dyDescent="0.2">
      <c r="A17" s="56" t="s">
        <v>278</v>
      </c>
      <c r="B17" s="46" t="s">
        <v>279</v>
      </c>
      <c r="C17" s="168">
        <v>35666</v>
      </c>
      <c r="D17" s="96">
        <v>45503</v>
      </c>
      <c r="E17" s="46"/>
      <c r="N17" s="176"/>
    </row>
    <row r="18" spans="1:14" ht="19.5" customHeight="1" x14ac:dyDescent="0.2">
      <c r="A18" s="56" t="s">
        <v>79</v>
      </c>
      <c r="B18" s="46" t="s">
        <v>77</v>
      </c>
      <c r="C18" s="168">
        <v>34166.85</v>
      </c>
      <c r="D18" s="96">
        <v>45482</v>
      </c>
      <c r="E18" s="46"/>
    </row>
    <row r="19" spans="1:14" ht="19.5" customHeight="1" x14ac:dyDescent="0.2">
      <c r="A19" s="56" t="s">
        <v>78</v>
      </c>
      <c r="B19" s="46" t="s">
        <v>280</v>
      </c>
      <c r="C19" s="168">
        <v>30525</v>
      </c>
      <c r="D19" s="96">
        <v>45475</v>
      </c>
      <c r="E19" s="46"/>
    </row>
    <row r="20" spans="1:14" ht="19.5" customHeight="1" x14ac:dyDescent="0.2">
      <c r="A20" s="56" t="s">
        <v>281</v>
      </c>
      <c r="B20" s="46" t="s">
        <v>282</v>
      </c>
      <c r="C20" s="168">
        <v>30148.65</v>
      </c>
      <c r="D20" s="96">
        <v>45496</v>
      </c>
      <c r="E20" s="46"/>
    </row>
    <row r="21" spans="1:14" ht="19.5" customHeight="1" x14ac:dyDescent="0.2">
      <c r="A21" s="56" t="s">
        <v>145</v>
      </c>
      <c r="B21" s="46" t="s">
        <v>283</v>
      </c>
      <c r="C21" s="168">
        <v>27460.05</v>
      </c>
      <c r="D21" s="96">
        <v>45503</v>
      </c>
      <c r="E21" s="46"/>
    </row>
    <row r="22" spans="1:14" ht="19.5" customHeight="1" x14ac:dyDescent="0.2">
      <c r="A22" s="56" t="s">
        <v>164</v>
      </c>
      <c r="B22" s="46" t="s">
        <v>284</v>
      </c>
      <c r="C22" s="168">
        <v>26695</v>
      </c>
      <c r="D22" s="96">
        <v>45491</v>
      </c>
      <c r="E22" s="46"/>
    </row>
    <row r="23" spans="1:14" ht="19.5" customHeight="1" x14ac:dyDescent="0.2">
      <c r="A23" s="56" t="s">
        <v>285</v>
      </c>
      <c r="B23" s="46" t="s">
        <v>286</v>
      </c>
      <c r="C23" s="168">
        <v>26382.48</v>
      </c>
      <c r="D23" s="96">
        <v>45496</v>
      </c>
      <c r="E23" s="46"/>
    </row>
    <row r="24" spans="1:14" ht="19.5" customHeight="1" x14ac:dyDescent="0.2">
      <c r="A24" s="56" t="s">
        <v>287</v>
      </c>
      <c r="B24" s="46" t="s">
        <v>288</v>
      </c>
      <c r="C24" s="168">
        <v>25000</v>
      </c>
      <c r="D24" s="96">
        <v>45482</v>
      </c>
      <c r="E24" s="46"/>
    </row>
    <row r="25" spans="1:14" ht="19.5" customHeight="1" x14ac:dyDescent="0.2">
      <c r="A25" s="56" t="s">
        <v>289</v>
      </c>
      <c r="B25" s="46" t="s">
        <v>290</v>
      </c>
      <c r="C25" s="94">
        <v>20550</v>
      </c>
      <c r="D25" s="96">
        <v>45504</v>
      </c>
      <c r="E25" s="46"/>
    </row>
    <row r="26" spans="1:14" ht="19.5" customHeight="1" x14ac:dyDescent="0.2">
      <c r="A26" s="56" t="s">
        <v>291</v>
      </c>
      <c r="B26" s="46" t="s">
        <v>292</v>
      </c>
      <c r="C26" s="94">
        <v>20400</v>
      </c>
      <c r="D26" s="96">
        <v>45475</v>
      </c>
      <c r="E26" s="46"/>
    </row>
    <row r="27" spans="1:14" ht="19.5" customHeight="1" x14ac:dyDescent="0.2">
      <c r="A27" s="56" t="s">
        <v>213</v>
      </c>
      <c r="B27" s="46" t="s">
        <v>293</v>
      </c>
      <c r="C27" s="94">
        <v>19827.71</v>
      </c>
      <c r="D27" s="96">
        <v>45495</v>
      </c>
      <c r="E27" s="46"/>
    </row>
    <row r="28" spans="1:14" ht="19.5" customHeight="1" x14ac:dyDescent="0.2">
      <c r="A28" s="56" t="s">
        <v>294</v>
      </c>
      <c r="B28" s="46" t="s">
        <v>295</v>
      </c>
      <c r="C28" s="94">
        <v>17085.84</v>
      </c>
      <c r="D28" s="96">
        <v>45495</v>
      </c>
      <c r="E28" s="46"/>
    </row>
    <row r="29" spans="1:14" ht="19.5" customHeight="1" x14ac:dyDescent="0.2">
      <c r="A29" s="56" t="s">
        <v>173</v>
      </c>
      <c r="B29" s="46" t="s">
        <v>296</v>
      </c>
      <c r="C29" s="94">
        <v>16819.78</v>
      </c>
      <c r="D29" s="96">
        <v>45475</v>
      </c>
      <c r="E29" s="46"/>
    </row>
    <row r="30" spans="1:14" ht="19.5" customHeight="1" x14ac:dyDescent="0.2">
      <c r="A30" s="56" t="s">
        <v>297</v>
      </c>
      <c r="B30" s="46" t="s">
        <v>298</v>
      </c>
      <c r="C30" s="94">
        <v>16380</v>
      </c>
      <c r="D30" s="96">
        <v>45482</v>
      </c>
      <c r="E30" s="46"/>
    </row>
    <row r="31" spans="1:14" ht="19.5" customHeight="1" x14ac:dyDescent="0.2">
      <c r="A31" s="56" t="s">
        <v>299</v>
      </c>
      <c r="B31" s="46" t="s">
        <v>300</v>
      </c>
      <c r="C31" s="94">
        <v>14160</v>
      </c>
      <c r="D31" s="96">
        <v>45490</v>
      </c>
      <c r="E31" s="46"/>
    </row>
    <row r="32" spans="1:14" ht="19.5" customHeight="1" x14ac:dyDescent="0.2">
      <c r="A32" s="56" t="s">
        <v>294</v>
      </c>
      <c r="B32" s="46" t="s">
        <v>95</v>
      </c>
      <c r="C32" s="94">
        <v>13809.88</v>
      </c>
      <c r="D32" s="96">
        <v>45496</v>
      </c>
      <c r="E32" s="46"/>
    </row>
    <row r="33" spans="1:5" ht="19.5" customHeight="1" x14ac:dyDescent="0.2">
      <c r="A33" s="56" t="s">
        <v>301</v>
      </c>
      <c r="B33" s="46" t="s">
        <v>302</v>
      </c>
      <c r="C33" s="94">
        <v>12805.9</v>
      </c>
      <c r="D33" s="96">
        <v>45476</v>
      </c>
      <c r="E33" s="46"/>
    </row>
    <row r="34" spans="1:5" ht="19.5" customHeight="1" x14ac:dyDescent="0.2">
      <c r="A34" s="56" t="s">
        <v>303</v>
      </c>
      <c r="B34" s="46" t="s">
        <v>304</v>
      </c>
      <c r="C34" s="94">
        <v>12425</v>
      </c>
      <c r="D34" s="96">
        <v>45490</v>
      </c>
      <c r="E34" s="46"/>
    </row>
    <row r="35" spans="1:5" ht="19.5" customHeight="1" x14ac:dyDescent="0.2">
      <c r="A35" s="56" t="s">
        <v>100</v>
      </c>
      <c r="B35" s="46" t="s">
        <v>91</v>
      </c>
      <c r="C35" s="94">
        <v>12165.12</v>
      </c>
      <c r="D35" s="96">
        <v>45490</v>
      </c>
      <c r="E35" s="46"/>
    </row>
    <row r="36" spans="1:5" ht="19.5" customHeight="1" x14ac:dyDescent="0.2">
      <c r="A36" s="56" t="s">
        <v>305</v>
      </c>
      <c r="B36" s="183" t="s">
        <v>306</v>
      </c>
      <c r="C36" s="94">
        <v>11530.57</v>
      </c>
      <c r="D36" s="96">
        <v>45495</v>
      </c>
      <c r="E36" s="46"/>
    </row>
    <row r="37" spans="1:5" ht="19.5" customHeight="1" x14ac:dyDescent="0.2">
      <c r="A37" s="56" t="s">
        <v>217</v>
      </c>
      <c r="B37" s="46" t="s">
        <v>83</v>
      </c>
      <c r="C37" s="94">
        <v>11100</v>
      </c>
      <c r="D37" s="96">
        <v>45504</v>
      </c>
      <c r="E37" s="46"/>
    </row>
    <row r="38" spans="1:5" ht="19.5" customHeight="1" x14ac:dyDescent="0.2">
      <c r="A38" s="56" t="s">
        <v>307</v>
      </c>
      <c r="B38" s="46" t="s">
        <v>308</v>
      </c>
      <c r="C38" s="94">
        <v>11088</v>
      </c>
      <c r="D38" s="96">
        <v>45476</v>
      </c>
      <c r="E38" s="46"/>
    </row>
    <row r="39" spans="1:5" ht="19.5" customHeight="1" x14ac:dyDescent="0.2">
      <c r="A39" s="56" t="s">
        <v>186</v>
      </c>
      <c r="B39" s="46" t="s">
        <v>309</v>
      </c>
      <c r="C39" s="94">
        <v>10477</v>
      </c>
      <c r="D39" s="96">
        <v>45490</v>
      </c>
      <c r="E39" s="46"/>
    </row>
    <row r="40" spans="1:5" ht="19.5" customHeight="1" x14ac:dyDescent="0.2">
      <c r="A40" s="56" t="s">
        <v>310</v>
      </c>
      <c r="B40" s="46" t="s">
        <v>311</v>
      </c>
      <c r="C40" s="94">
        <v>9371.7999999999993</v>
      </c>
      <c r="D40" s="96">
        <v>45476</v>
      </c>
      <c r="E40" s="46"/>
    </row>
    <row r="41" spans="1:5" ht="19.5" customHeight="1" x14ac:dyDescent="0.2">
      <c r="A41" s="56" t="s">
        <v>145</v>
      </c>
      <c r="B41" s="46" t="s">
        <v>312</v>
      </c>
      <c r="C41" s="94">
        <v>9309.9</v>
      </c>
      <c r="D41" s="96">
        <v>45490</v>
      </c>
      <c r="E41" s="46"/>
    </row>
    <row r="42" spans="1:5" ht="19.5" customHeight="1" x14ac:dyDescent="0.2">
      <c r="A42" s="56" t="s">
        <v>313</v>
      </c>
      <c r="B42" s="46" t="s">
        <v>314</v>
      </c>
      <c r="C42" s="94">
        <v>9000</v>
      </c>
      <c r="D42" s="96">
        <v>45503</v>
      </c>
      <c r="E42" s="46"/>
    </row>
    <row r="43" spans="1:5" ht="19.5" customHeight="1" x14ac:dyDescent="0.2">
      <c r="A43" s="56" t="s">
        <v>315</v>
      </c>
      <c r="B43" s="46" t="s">
        <v>316</v>
      </c>
      <c r="C43" s="94">
        <v>8334</v>
      </c>
      <c r="D43" s="96">
        <v>45497</v>
      </c>
      <c r="E43" s="46"/>
    </row>
    <row r="44" spans="1:5" ht="19.5" customHeight="1" x14ac:dyDescent="0.2">
      <c r="A44" s="56" t="s">
        <v>201</v>
      </c>
      <c r="B44" s="46" t="s">
        <v>83</v>
      </c>
      <c r="C44" s="94">
        <v>8000</v>
      </c>
      <c r="D44" s="96">
        <v>45475</v>
      </c>
      <c r="E44" s="46"/>
    </row>
    <row r="45" spans="1:5" ht="19.5" customHeight="1" x14ac:dyDescent="0.2">
      <c r="A45" s="56" t="s">
        <v>155</v>
      </c>
      <c r="B45" s="46" t="s">
        <v>317</v>
      </c>
      <c r="C45" s="94">
        <v>8000</v>
      </c>
      <c r="D45" s="96">
        <v>45476</v>
      </c>
      <c r="E45" s="46"/>
    </row>
    <row r="46" spans="1:5" ht="19.5" customHeight="1" x14ac:dyDescent="0.2">
      <c r="A46" s="56" t="s">
        <v>214</v>
      </c>
      <c r="B46" s="46" t="s">
        <v>83</v>
      </c>
      <c r="C46" s="94">
        <v>7850</v>
      </c>
      <c r="D46" s="96">
        <v>45475</v>
      </c>
      <c r="E46" s="46"/>
    </row>
    <row r="47" spans="1:5" ht="19.5" customHeight="1" x14ac:dyDescent="0.2">
      <c r="A47" s="56" t="s">
        <v>318</v>
      </c>
      <c r="B47" s="46" t="s">
        <v>83</v>
      </c>
      <c r="C47" s="94">
        <v>7750</v>
      </c>
      <c r="D47" s="96">
        <v>45503</v>
      </c>
      <c r="E47" s="46"/>
    </row>
    <row r="48" spans="1:5" ht="19.5" customHeight="1" x14ac:dyDescent="0.2">
      <c r="A48" s="56" t="s">
        <v>319</v>
      </c>
      <c r="B48" s="46" t="s">
        <v>320</v>
      </c>
      <c r="C48" s="94">
        <v>7692</v>
      </c>
      <c r="D48" s="96">
        <v>45503</v>
      </c>
      <c r="E48" s="46"/>
    </row>
    <row r="49" spans="1:5" ht="19.5" customHeight="1" x14ac:dyDescent="0.2">
      <c r="A49" s="56" t="s">
        <v>321</v>
      </c>
      <c r="B49" s="46" t="s">
        <v>322</v>
      </c>
      <c r="C49" s="94">
        <v>7200</v>
      </c>
      <c r="D49" s="96">
        <v>45496</v>
      </c>
      <c r="E49" s="46"/>
    </row>
    <row r="50" spans="1:5" ht="19.5" customHeight="1" x14ac:dyDescent="0.2">
      <c r="A50" s="56" t="s">
        <v>323</v>
      </c>
      <c r="B50" s="46" t="s">
        <v>324</v>
      </c>
      <c r="C50" s="94">
        <v>7200</v>
      </c>
      <c r="D50" s="96">
        <v>45504</v>
      </c>
      <c r="E50" s="46"/>
    </row>
    <row r="51" spans="1:5" ht="19.5" customHeight="1" x14ac:dyDescent="0.2">
      <c r="A51" s="56" t="s">
        <v>215</v>
      </c>
      <c r="B51" s="46" t="s">
        <v>325</v>
      </c>
      <c r="C51" s="94">
        <v>6751.94</v>
      </c>
      <c r="D51" s="96">
        <v>45490</v>
      </c>
      <c r="E51" s="46"/>
    </row>
    <row r="52" spans="1:5" ht="19.5" customHeight="1" x14ac:dyDescent="0.2">
      <c r="A52" s="56" t="s">
        <v>326</v>
      </c>
      <c r="B52" s="46" t="s">
        <v>620</v>
      </c>
      <c r="C52" s="94">
        <v>6000</v>
      </c>
      <c r="D52" s="96">
        <v>45475</v>
      </c>
      <c r="E52" s="46"/>
    </row>
    <row r="53" spans="1:5" ht="19.5" customHeight="1" x14ac:dyDescent="0.2">
      <c r="A53" s="56" t="s">
        <v>327</v>
      </c>
      <c r="B53" s="46" t="s">
        <v>328</v>
      </c>
      <c r="C53" s="94">
        <v>6000</v>
      </c>
      <c r="D53" s="96">
        <v>45503</v>
      </c>
      <c r="E53" s="46"/>
    </row>
    <row r="54" spans="1:5" ht="19.5" customHeight="1" x14ac:dyDescent="0.2">
      <c r="A54" s="56" t="s">
        <v>137</v>
      </c>
      <c r="B54" s="46" t="s">
        <v>329</v>
      </c>
      <c r="C54" s="94">
        <v>5973.48</v>
      </c>
      <c r="D54" s="96">
        <v>45475</v>
      </c>
      <c r="E54" s="46"/>
    </row>
    <row r="55" spans="1:5" ht="19.5" customHeight="1" x14ac:dyDescent="0.2">
      <c r="A55" s="56" t="s">
        <v>330</v>
      </c>
      <c r="B55" s="46" t="s">
        <v>331</v>
      </c>
      <c r="C55" s="94">
        <v>5842.88</v>
      </c>
      <c r="D55" s="96">
        <v>45483</v>
      </c>
      <c r="E55" s="46"/>
    </row>
    <row r="56" spans="1:5" ht="19.5" customHeight="1" x14ac:dyDescent="0.2">
      <c r="A56" s="56" t="s">
        <v>215</v>
      </c>
      <c r="B56" s="46" t="s">
        <v>332</v>
      </c>
      <c r="C56" s="94">
        <v>5801.14</v>
      </c>
      <c r="D56" s="96">
        <v>45491</v>
      </c>
      <c r="E56" s="46"/>
    </row>
    <row r="57" spans="1:5" ht="19.5" customHeight="1" x14ac:dyDescent="0.2">
      <c r="A57" s="56" t="s">
        <v>333</v>
      </c>
      <c r="B57" s="46" t="s">
        <v>334</v>
      </c>
      <c r="C57" s="94">
        <v>5775</v>
      </c>
      <c r="D57" s="96">
        <v>45491</v>
      </c>
      <c r="E57" s="46"/>
    </row>
    <row r="58" spans="1:5" ht="19.5" customHeight="1" x14ac:dyDescent="0.2">
      <c r="A58" s="56" t="s">
        <v>170</v>
      </c>
      <c r="B58" s="46" t="s">
        <v>81</v>
      </c>
      <c r="C58" s="94">
        <v>5677.6</v>
      </c>
      <c r="D58" s="96">
        <v>45496</v>
      </c>
      <c r="E58" s="46"/>
    </row>
    <row r="59" spans="1:5" ht="19.5" customHeight="1" x14ac:dyDescent="0.2">
      <c r="A59" s="56" t="s">
        <v>130</v>
      </c>
      <c r="B59" s="46" t="s">
        <v>199</v>
      </c>
      <c r="C59" s="94">
        <v>5529.95</v>
      </c>
      <c r="D59" s="96">
        <v>45483</v>
      </c>
      <c r="E59" s="46"/>
    </row>
    <row r="60" spans="1:5" ht="19.5" customHeight="1" x14ac:dyDescent="0.2">
      <c r="A60" s="56" t="s">
        <v>180</v>
      </c>
      <c r="B60" s="46" t="s">
        <v>335</v>
      </c>
      <c r="C60" s="94">
        <v>5284.69</v>
      </c>
      <c r="D60" s="96">
        <v>45495</v>
      </c>
      <c r="E60" s="46"/>
    </row>
    <row r="61" spans="1:5" ht="19.5" customHeight="1" x14ac:dyDescent="0.2">
      <c r="A61" s="56" t="s">
        <v>134</v>
      </c>
      <c r="B61" s="46" t="s">
        <v>95</v>
      </c>
      <c r="C61" s="94">
        <v>5277.4</v>
      </c>
      <c r="D61" s="96">
        <v>45495</v>
      </c>
      <c r="E61" s="46"/>
    </row>
    <row r="62" spans="1:5" ht="19.5" customHeight="1" x14ac:dyDescent="0.2">
      <c r="A62" s="56" t="s">
        <v>84</v>
      </c>
      <c r="B62" s="46" t="s">
        <v>336</v>
      </c>
      <c r="C62" s="94">
        <v>5258.33</v>
      </c>
      <c r="D62" s="96">
        <v>45490</v>
      </c>
      <c r="E62" s="46"/>
    </row>
    <row r="63" spans="1:5" ht="19.5" customHeight="1" x14ac:dyDescent="0.2">
      <c r="A63" s="56" t="s">
        <v>270</v>
      </c>
      <c r="B63" s="46" t="s">
        <v>337</v>
      </c>
      <c r="C63" s="94">
        <v>5218.2</v>
      </c>
      <c r="D63" s="96">
        <v>45496</v>
      </c>
      <c r="E63" s="46"/>
    </row>
    <row r="64" spans="1:5" ht="19.5" customHeight="1" x14ac:dyDescent="0.2">
      <c r="A64" s="56" t="s">
        <v>338</v>
      </c>
      <c r="B64" s="46" t="s">
        <v>339</v>
      </c>
      <c r="C64" s="94">
        <v>5090</v>
      </c>
      <c r="D64" s="96">
        <v>45504</v>
      </c>
      <c r="E64" s="46"/>
    </row>
    <row r="65" spans="1:5" ht="19.5" customHeight="1" x14ac:dyDescent="0.2">
      <c r="A65" s="56" t="s">
        <v>340</v>
      </c>
      <c r="B65" s="46" t="s">
        <v>81</v>
      </c>
      <c r="C65" s="94">
        <v>4964.8999999999996</v>
      </c>
      <c r="D65" s="96">
        <v>45482</v>
      </c>
      <c r="E65" s="46"/>
    </row>
    <row r="66" spans="1:5" ht="19.5" customHeight="1" x14ac:dyDescent="0.2">
      <c r="A66" s="56" t="s">
        <v>341</v>
      </c>
      <c r="B66" s="46" t="s">
        <v>342</v>
      </c>
      <c r="C66" s="94">
        <v>4875</v>
      </c>
      <c r="D66" s="96">
        <v>45503</v>
      </c>
      <c r="E66" s="46"/>
    </row>
    <row r="67" spans="1:5" ht="19.5" customHeight="1" x14ac:dyDescent="0.2">
      <c r="A67" s="56" t="s">
        <v>343</v>
      </c>
      <c r="B67" s="46" t="s">
        <v>344</v>
      </c>
      <c r="C67" s="94">
        <v>4800</v>
      </c>
      <c r="D67" s="96">
        <v>45476</v>
      </c>
      <c r="E67" s="46"/>
    </row>
    <row r="68" spans="1:5" ht="19.5" customHeight="1" x14ac:dyDescent="0.2">
      <c r="A68" s="56" t="s">
        <v>220</v>
      </c>
      <c r="B68" s="46" t="s">
        <v>152</v>
      </c>
      <c r="C68" s="94">
        <v>4465.54</v>
      </c>
      <c r="D68" s="96">
        <v>45475</v>
      </c>
      <c r="E68" s="46"/>
    </row>
    <row r="69" spans="1:5" ht="19.5" customHeight="1" x14ac:dyDescent="0.2">
      <c r="A69" s="56" t="s">
        <v>301</v>
      </c>
      <c r="B69" s="46" t="s">
        <v>345</v>
      </c>
      <c r="C69" s="94">
        <v>4416.75</v>
      </c>
      <c r="D69" s="96">
        <v>45504</v>
      </c>
      <c r="E69" s="46"/>
    </row>
    <row r="70" spans="1:5" ht="19.5" customHeight="1" x14ac:dyDescent="0.2">
      <c r="A70" s="56" t="s">
        <v>146</v>
      </c>
      <c r="B70" s="46" t="s">
        <v>77</v>
      </c>
      <c r="C70" s="94">
        <v>4231.38</v>
      </c>
      <c r="D70" s="96">
        <v>45496</v>
      </c>
      <c r="E70" s="46"/>
    </row>
    <row r="71" spans="1:5" ht="19.5" customHeight="1" x14ac:dyDescent="0.2">
      <c r="A71" s="56" t="s">
        <v>346</v>
      </c>
      <c r="B71" s="46" t="s">
        <v>347</v>
      </c>
      <c r="C71" s="94">
        <v>4149.16</v>
      </c>
      <c r="D71" s="96">
        <v>45484</v>
      </c>
      <c r="E71" s="46"/>
    </row>
    <row r="72" spans="1:5" ht="19.5" customHeight="1" x14ac:dyDescent="0.2">
      <c r="A72" s="56" t="s">
        <v>85</v>
      </c>
      <c r="B72" s="46" t="s">
        <v>121</v>
      </c>
      <c r="C72" s="94">
        <v>4103.76</v>
      </c>
      <c r="D72" s="96">
        <v>45483</v>
      </c>
      <c r="E72" s="46"/>
    </row>
    <row r="73" spans="1:5" ht="19.5" customHeight="1" x14ac:dyDescent="0.2">
      <c r="A73" s="56" t="s">
        <v>348</v>
      </c>
      <c r="B73" s="46" t="s">
        <v>349</v>
      </c>
      <c r="C73" s="94">
        <v>4042.5</v>
      </c>
      <c r="D73" s="96">
        <v>45476</v>
      </c>
      <c r="E73" s="46"/>
    </row>
    <row r="74" spans="1:5" ht="19.5" customHeight="1" x14ac:dyDescent="0.2">
      <c r="A74" s="56" t="s">
        <v>100</v>
      </c>
      <c r="B74" s="46" t="s">
        <v>91</v>
      </c>
      <c r="C74" s="94">
        <v>4021.6</v>
      </c>
      <c r="D74" s="96">
        <v>45496</v>
      </c>
      <c r="E74" s="46"/>
    </row>
    <row r="75" spans="1:5" ht="19.5" customHeight="1" x14ac:dyDescent="0.2">
      <c r="A75" s="56" t="s">
        <v>350</v>
      </c>
      <c r="B75" s="46" t="s">
        <v>351</v>
      </c>
      <c r="C75" s="94">
        <v>3810</v>
      </c>
      <c r="D75" s="96">
        <v>45496</v>
      </c>
      <c r="E75" s="46"/>
    </row>
    <row r="76" spans="1:5" ht="19.5" customHeight="1" x14ac:dyDescent="0.2">
      <c r="A76" s="56" t="s">
        <v>352</v>
      </c>
      <c r="B76" s="46" t="s">
        <v>353</v>
      </c>
      <c r="C76" s="94">
        <v>3774.62</v>
      </c>
      <c r="D76" s="96">
        <v>45504</v>
      </c>
      <c r="E76" s="46"/>
    </row>
    <row r="77" spans="1:5" ht="19.5" customHeight="1" x14ac:dyDescent="0.2">
      <c r="A77" s="56" t="s">
        <v>354</v>
      </c>
      <c r="B77" s="46" t="s">
        <v>355</v>
      </c>
      <c r="C77" s="94">
        <v>3659.9</v>
      </c>
      <c r="D77" s="96">
        <v>45482</v>
      </c>
      <c r="E77" s="46"/>
    </row>
    <row r="78" spans="1:5" ht="19.5" customHeight="1" x14ac:dyDescent="0.2">
      <c r="A78" s="56" t="s">
        <v>168</v>
      </c>
      <c r="B78" s="46" t="s">
        <v>77</v>
      </c>
      <c r="C78" s="94">
        <v>3634.12</v>
      </c>
      <c r="D78" s="96">
        <v>45496</v>
      </c>
      <c r="E78" s="46"/>
    </row>
    <row r="79" spans="1:5" ht="19.5" customHeight="1" x14ac:dyDescent="0.2">
      <c r="A79" s="56" t="s">
        <v>356</v>
      </c>
      <c r="B79" s="46" t="s">
        <v>357</v>
      </c>
      <c r="C79" s="94">
        <v>3449.25</v>
      </c>
      <c r="D79" s="96">
        <v>45490</v>
      </c>
      <c r="E79" s="46"/>
    </row>
    <row r="80" spans="1:5" ht="19.5" customHeight="1" x14ac:dyDescent="0.2">
      <c r="A80" s="56" t="s">
        <v>358</v>
      </c>
      <c r="B80" s="46" t="s">
        <v>206</v>
      </c>
      <c r="C80" s="94">
        <v>3400</v>
      </c>
      <c r="D80" s="96">
        <v>45503</v>
      </c>
      <c r="E80" s="46"/>
    </row>
    <row r="81" spans="1:5" ht="19.5" customHeight="1" x14ac:dyDescent="0.2">
      <c r="A81" s="56" t="s">
        <v>208</v>
      </c>
      <c r="B81" s="46" t="s">
        <v>149</v>
      </c>
      <c r="C81" s="94">
        <v>3369.47</v>
      </c>
      <c r="D81" s="96">
        <v>45475</v>
      </c>
      <c r="E81" s="46"/>
    </row>
    <row r="82" spans="1:5" ht="19.5" customHeight="1" x14ac:dyDescent="0.2">
      <c r="A82" s="56" t="s">
        <v>85</v>
      </c>
      <c r="B82" s="46" t="s">
        <v>121</v>
      </c>
      <c r="C82" s="94">
        <v>3258.43</v>
      </c>
      <c r="D82" s="96">
        <v>45496</v>
      </c>
      <c r="E82" s="46"/>
    </row>
    <row r="83" spans="1:5" ht="19.5" customHeight="1" x14ac:dyDescent="0.2">
      <c r="A83" s="56" t="s">
        <v>359</v>
      </c>
      <c r="B83" s="46" t="s">
        <v>360</v>
      </c>
      <c r="C83" s="94">
        <v>3049.35</v>
      </c>
      <c r="D83" s="96">
        <v>45490</v>
      </c>
      <c r="E83" s="46"/>
    </row>
    <row r="84" spans="1:5" ht="19.5" customHeight="1" x14ac:dyDescent="0.2">
      <c r="A84" s="56" t="s">
        <v>202</v>
      </c>
      <c r="B84" s="46" t="s">
        <v>219</v>
      </c>
      <c r="C84" s="94">
        <v>3020</v>
      </c>
      <c r="D84" s="96">
        <v>45496</v>
      </c>
      <c r="E84" s="46"/>
    </row>
    <row r="85" spans="1:5" ht="19.5" customHeight="1" x14ac:dyDescent="0.2">
      <c r="A85" s="56" t="s">
        <v>97</v>
      </c>
      <c r="B85" s="46" t="s">
        <v>228</v>
      </c>
      <c r="C85" s="94">
        <v>3015.72</v>
      </c>
      <c r="D85" s="96">
        <v>45482</v>
      </c>
      <c r="E85" s="46"/>
    </row>
    <row r="86" spans="1:5" ht="19.5" customHeight="1" x14ac:dyDescent="0.2">
      <c r="A86" s="56" t="s">
        <v>361</v>
      </c>
      <c r="B86" s="46" t="s">
        <v>169</v>
      </c>
      <c r="C86" s="94">
        <v>3000</v>
      </c>
      <c r="D86" s="96">
        <v>45476</v>
      </c>
      <c r="E86" s="46"/>
    </row>
    <row r="87" spans="1:5" ht="19.5" customHeight="1" x14ac:dyDescent="0.2">
      <c r="A87" s="56" t="s">
        <v>362</v>
      </c>
      <c r="B87" s="46" t="s">
        <v>363</v>
      </c>
      <c r="C87" s="94">
        <v>3000</v>
      </c>
      <c r="D87" s="96">
        <v>45482</v>
      </c>
      <c r="E87" s="46"/>
    </row>
    <row r="88" spans="1:5" ht="19.5" customHeight="1" x14ac:dyDescent="0.2">
      <c r="A88" s="56" t="s">
        <v>79</v>
      </c>
      <c r="B88" s="46" t="s">
        <v>77</v>
      </c>
      <c r="C88" s="94">
        <v>2988.68</v>
      </c>
      <c r="D88" s="96">
        <v>45503</v>
      </c>
      <c r="E88" s="46"/>
    </row>
    <row r="89" spans="1:5" ht="19.5" customHeight="1" x14ac:dyDescent="0.2">
      <c r="A89" s="56" t="s">
        <v>364</v>
      </c>
      <c r="B89" s="46" t="s">
        <v>365</v>
      </c>
      <c r="C89" s="94">
        <v>2890.8</v>
      </c>
      <c r="D89" s="96">
        <v>45496</v>
      </c>
      <c r="E89" s="46"/>
    </row>
    <row r="90" spans="1:5" ht="19.5" customHeight="1" x14ac:dyDescent="0.2">
      <c r="A90" s="56" t="s">
        <v>366</v>
      </c>
      <c r="B90" s="46" t="s">
        <v>367</v>
      </c>
      <c r="C90" s="94">
        <v>2829.1</v>
      </c>
      <c r="D90" s="96">
        <v>45475</v>
      </c>
      <c r="E90" s="46"/>
    </row>
    <row r="91" spans="1:5" ht="19.5" customHeight="1" x14ac:dyDescent="0.2">
      <c r="A91" s="56" t="s">
        <v>368</v>
      </c>
      <c r="B91" s="46" t="s">
        <v>369</v>
      </c>
      <c r="C91" s="94">
        <v>2808</v>
      </c>
      <c r="D91" s="96">
        <v>45475</v>
      </c>
      <c r="E91" s="46"/>
    </row>
    <row r="92" spans="1:5" ht="19.5" customHeight="1" x14ac:dyDescent="0.2">
      <c r="A92" s="56" t="s">
        <v>370</v>
      </c>
      <c r="B92" s="46" t="s">
        <v>371</v>
      </c>
      <c r="C92" s="94">
        <v>2789.28</v>
      </c>
      <c r="D92" s="96">
        <v>45476</v>
      </c>
      <c r="E92" s="46"/>
    </row>
    <row r="93" spans="1:5" ht="19.5" customHeight="1" x14ac:dyDescent="0.2">
      <c r="A93" s="56" t="s">
        <v>372</v>
      </c>
      <c r="B93" s="46" t="s">
        <v>150</v>
      </c>
      <c r="C93" s="94">
        <v>2758</v>
      </c>
      <c r="D93" s="96">
        <v>45476</v>
      </c>
      <c r="E93" s="46"/>
    </row>
    <row r="94" spans="1:5" ht="19.5" customHeight="1" x14ac:dyDescent="0.2">
      <c r="A94" s="56" t="s">
        <v>79</v>
      </c>
      <c r="B94" s="46" t="s">
        <v>77</v>
      </c>
      <c r="C94" s="94">
        <v>2707.1</v>
      </c>
      <c r="D94" s="96">
        <v>45476</v>
      </c>
      <c r="E94" s="46"/>
    </row>
    <row r="95" spans="1:5" ht="19.5" customHeight="1" x14ac:dyDescent="0.2">
      <c r="A95" s="56" t="s">
        <v>303</v>
      </c>
      <c r="B95" s="46" t="s">
        <v>373</v>
      </c>
      <c r="C95" s="94">
        <v>2625</v>
      </c>
      <c r="D95" s="96">
        <v>45475</v>
      </c>
      <c r="E95" s="46"/>
    </row>
    <row r="96" spans="1:5" ht="19.5" customHeight="1" x14ac:dyDescent="0.2">
      <c r="A96" s="56" t="s">
        <v>374</v>
      </c>
      <c r="B96" s="46" t="s">
        <v>375</v>
      </c>
      <c r="C96" s="94">
        <v>2601.7800000000002</v>
      </c>
      <c r="D96" s="96">
        <v>45491</v>
      </c>
      <c r="E96" s="46"/>
    </row>
    <row r="97" spans="1:5" ht="19.5" customHeight="1" x14ac:dyDescent="0.2">
      <c r="A97" s="56" t="s">
        <v>186</v>
      </c>
      <c r="B97" s="46" t="s">
        <v>81</v>
      </c>
      <c r="C97" s="94">
        <v>2600.08</v>
      </c>
      <c r="D97" s="96">
        <v>45475</v>
      </c>
      <c r="E97" s="46"/>
    </row>
    <row r="98" spans="1:5" ht="19.5" customHeight="1" x14ac:dyDescent="0.2">
      <c r="A98" s="56" t="s">
        <v>376</v>
      </c>
      <c r="B98" s="46" t="s">
        <v>377</v>
      </c>
      <c r="C98" s="94">
        <v>2500</v>
      </c>
      <c r="D98" s="96">
        <v>45503</v>
      </c>
      <c r="E98" s="46"/>
    </row>
    <row r="99" spans="1:5" ht="19.5" customHeight="1" x14ac:dyDescent="0.2">
      <c r="A99" s="56" t="s">
        <v>106</v>
      </c>
      <c r="B99" s="46" t="s">
        <v>92</v>
      </c>
      <c r="C99" s="94">
        <v>2477.4299999999998</v>
      </c>
      <c r="D99" s="96">
        <v>45475</v>
      </c>
      <c r="E99" s="46"/>
    </row>
    <row r="100" spans="1:5" ht="19.5" customHeight="1" x14ac:dyDescent="0.2">
      <c r="A100" s="56" t="s">
        <v>87</v>
      </c>
      <c r="B100" s="46" t="s">
        <v>88</v>
      </c>
      <c r="C100" s="94">
        <v>2476.6</v>
      </c>
      <c r="D100" s="96">
        <v>45475</v>
      </c>
      <c r="E100" s="46"/>
    </row>
    <row r="101" spans="1:5" ht="19.5" customHeight="1" x14ac:dyDescent="0.2">
      <c r="A101" s="56" t="s">
        <v>310</v>
      </c>
      <c r="B101" s="46" t="s">
        <v>378</v>
      </c>
      <c r="C101" s="94">
        <v>2466.75</v>
      </c>
      <c r="D101" s="96">
        <v>45503</v>
      </c>
      <c r="E101" s="46"/>
    </row>
    <row r="102" spans="1:5" ht="19.5" customHeight="1" x14ac:dyDescent="0.2">
      <c r="A102" s="56" t="s">
        <v>359</v>
      </c>
      <c r="B102" s="46" t="s">
        <v>379</v>
      </c>
      <c r="C102" s="94">
        <v>2403</v>
      </c>
      <c r="D102" s="96">
        <v>45490</v>
      </c>
      <c r="E102" s="46"/>
    </row>
    <row r="103" spans="1:5" ht="19.5" customHeight="1" x14ac:dyDescent="0.2">
      <c r="A103" s="56" t="s">
        <v>106</v>
      </c>
      <c r="B103" s="46" t="s">
        <v>92</v>
      </c>
      <c r="C103" s="94">
        <v>2287.75</v>
      </c>
      <c r="D103" s="96">
        <v>45476</v>
      </c>
      <c r="E103" s="46"/>
    </row>
    <row r="104" spans="1:5" ht="19.5" customHeight="1" x14ac:dyDescent="0.2">
      <c r="A104" s="56" t="s">
        <v>380</v>
      </c>
      <c r="B104" s="46" t="s">
        <v>98</v>
      </c>
      <c r="C104" s="94">
        <v>2272</v>
      </c>
      <c r="D104" s="96">
        <v>45496</v>
      </c>
      <c r="E104" s="46"/>
    </row>
    <row r="105" spans="1:5" ht="19.5" customHeight="1" x14ac:dyDescent="0.2">
      <c r="A105" s="56" t="s">
        <v>381</v>
      </c>
      <c r="B105" s="46" t="s">
        <v>89</v>
      </c>
      <c r="C105" s="94">
        <v>2210.06</v>
      </c>
      <c r="D105" s="96">
        <v>45496</v>
      </c>
      <c r="E105" s="46"/>
    </row>
    <row r="106" spans="1:5" ht="19.5" customHeight="1" x14ac:dyDescent="0.2">
      <c r="A106" s="56" t="s">
        <v>382</v>
      </c>
      <c r="B106" s="46" t="s">
        <v>91</v>
      </c>
      <c r="C106" s="94">
        <v>2134.86</v>
      </c>
      <c r="D106" s="96">
        <v>45483</v>
      </c>
      <c r="E106" s="46"/>
    </row>
    <row r="107" spans="1:5" ht="19.5" customHeight="1" x14ac:dyDescent="0.2">
      <c r="A107" s="56" t="s">
        <v>383</v>
      </c>
      <c r="B107" s="46" t="s">
        <v>81</v>
      </c>
      <c r="C107" s="94">
        <v>2087.88</v>
      </c>
      <c r="D107" s="96">
        <v>45475</v>
      </c>
      <c r="E107" s="46"/>
    </row>
    <row r="108" spans="1:5" ht="19.5" customHeight="1" x14ac:dyDescent="0.2">
      <c r="A108" s="56" t="s">
        <v>134</v>
      </c>
      <c r="B108" s="46" t="s">
        <v>80</v>
      </c>
      <c r="C108" s="94">
        <v>2082.75</v>
      </c>
      <c r="D108" s="96">
        <v>45496</v>
      </c>
      <c r="E108" s="46"/>
    </row>
    <row r="109" spans="1:5" ht="19.5" customHeight="1" x14ac:dyDescent="0.2">
      <c r="A109" s="56" t="s">
        <v>79</v>
      </c>
      <c r="B109" s="46" t="s">
        <v>384</v>
      </c>
      <c r="C109" s="94">
        <v>1998.21</v>
      </c>
      <c r="D109" s="96">
        <v>45475</v>
      </c>
      <c r="E109" s="46"/>
    </row>
    <row r="110" spans="1:5" ht="19.5" customHeight="1" x14ac:dyDescent="0.2">
      <c r="A110" s="56" t="s">
        <v>385</v>
      </c>
      <c r="B110" s="46" t="s">
        <v>203</v>
      </c>
      <c r="C110" s="94">
        <v>1905.45</v>
      </c>
      <c r="D110" s="96">
        <v>45482</v>
      </c>
      <c r="E110" s="46"/>
    </row>
    <row r="111" spans="1:5" ht="19.5" customHeight="1" x14ac:dyDescent="0.2">
      <c r="A111" s="56" t="s">
        <v>176</v>
      </c>
      <c r="B111" s="46" t="s">
        <v>386</v>
      </c>
      <c r="C111" s="94">
        <v>1892</v>
      </c>
      <c r="D111" s="96">
        <v>45496</v>
      </c>
      <c r="E111" s="46"/>
    </row>
    <row r="112" spans="1:5" ht="19.5" customHeight="1" x14ac:dyDescent="0.2">
      <c r="A112" s="56" t="s">
        <v>125</v>
      </c>
      <c r="B112" s="46" t="s">
        <v>95</v>
      </c>
      <c r="C112" s="94">
        <v>1846.4</v>
      </c>
      <c r="D112" s="96">
        <v>45496</v>
      </c>
      <c r="E112" s="46"/>
    </row>
    <row r="113" spans="1:5" ht="19.5" customHeight="1" x14ac:dyDescent="0.2">
      <c r="A113" s="56" t="s">
        <v>368</v>
      </c>
      <c r="B113" s="46" t="s">
        <v>387</v>
      </c>
      <c r="C113" s="94">
        <v>1800</v>
      </c>
      <c r="D113" s="96">
        <v>45504</v>
      </c>
      <c r="E113" s="46"/>
    </row>
    <row r="114" spans="1:5" ht="19.5" customHeight="1" x14ac:dyDescent="0.2">
      <c r="A114" s="56" t="s">
        <v>388</v>
      </c>
      <c r="B114" s="46" t="s">
        <v>89</v>
      </c>
      <c r="C114" s="94">
        <v>1792.2</v>
      </c>
      <c r="D114" s="96">
        <v>45496</v>
      </c>
      <c r="E114" s="46"/>
    </row>
    <row r="115" spans="1:5" ht="19.5" customHeight="1" x14ac:dyDescent="0.2">
      <c r="A115" s="56" t="s">
        <v>389</v>
      </c>
      <c r="B115" s="46" t="s">
        <v>390</v>
      </c>
      <c r="C115" s="94">
        <v>1759.2</v>
      </c>
      <c r="D115" s="96">
        <v>45482</v>
      </c>
      <c r="E115" s="46"/>
    </row>
    <row r="116" spans="1:5" ht="19.5" customHeight="1" x14ac:dyDescent="0.2">
      <c r="A116" s="56" t="s">
        <v>391</v>
      </c>
      <c r="B116" s="46" t="s">
        <v>392</v>
      </c>
      <c r="C116" s="94">
        <v>1750</v>
      </c>
      <c r="D116" s="96">
        <v>45496</v>
      </c>
      <c r="E116" s="46"/>
    </row>
    <row r="117" spans="1:5" ht="19.5" customHeight="1" x14ac:dyDescent="0.2">
      <c r="A117" s="56" t="s">
        <v>205</v>
      </c>
      <c r="B117" s="46" t="s">
        <v>81</v>
      </c>
      <c r="C117" s="94">
        <v>1748</v>
      </c>
      <c r="D117" s="96">
        <v>45482</v>
      </c>
      <c r="E117" s="46"/>
    </row>
    <row r="118" spans="1:5" ht="19.5" customHeight="1" x14ac:dyDescent="0.2">
      <c r="A118" s="56" t="s">
        <v>388</v>
      </c>
      <c r="B118" s="46" t="s">
        <v>393</v>
      </c>
      <c r="C118" s="94">
        <v>1737.1</v>
      </c>
      <c r="D118" s="96">
        <v>45495</v>
      </c>
      <c r="E118" s="46"/>
    </row>
    <row r="119" spans="1:5" ht="19.5" customHeight="1" x14ac:dyDescent="0.2">
      <c r="A119" s="56" t="s">
        <v>106</v>
      </c>
      <c r="B119" s="46" t="s">
        <v>92</v>
      </c>
      <c r="C119" s="94">
        <v>1730.25</v>
      </c>
      <c r="D119" s="96">
        <v>45497</v>
      </c>
      <c r="E119" s="46"/>
    </row>
    <row r="120" spans="1:5" ht="19.5" customHeight="1" x14ac:dyDescent="0.2">
      <c r="A120" s="56" t="s">
        <v>394</v>
      </c>
      <c r="B120" s="46" t="s">
        <v>395</v>
      </c>
      <c r="C120" s="94">
        <v>1671.89</v>
      </c>
      <c r="D120" s="96">
        <v>45490</v>
      </c>
      <c r="E120" s="46"/>
    </row>
    <row r="121" spans="1:5" ht="19.5" customHeight="1" x14ac:dyDescent="0.2">
      <c r="A121" s="56" t="s">
        <v>224</v>
      </c>
      <c r="B121" s="46" t="s">
        <v>396</v>
      </c>
      <c r="C121" s="94">
        <v>1620</v>
      </c>
      <c r="D121" s="96">
        <v>45476</v>
      </c>
      <c r="E121" s="46"/>
    </row>
    <row r="122" spans="1:5" ht="19.5" customHeight="1" x14ac:dyDescent="0.2">
      <c r="A122" s="56" t="s">
        <v>181</v>
      </c>
      <c r="B122" s="46" t="s">
        <v>105</v>
      </c>
      <c r="C122" s="94">
        <v>1612.44</v>
      </c>
      <c r="D122" s="96">
        <v>45476</v>
      </c>
      <c r="E122" s="46"/>
    </row>
    <row r="123" spans="1:5" ht="19.5" customHeight="1" x14ac:dyDescent="0.2">
      <c r="A123" s="56" t="s">
        <v>216</v>
      </c>
      <c r="B123" s="46" t="s">
        <v>397</v>
      </c>
      <c r="C123" s="94">
        <v>1578</v>
      </c>
      <c r="D123" s="96">
        <v>45476</v>
      </c>
      <c r="E123" s="46"/>
    </row>
    <row r="124" spans="1:5" ht="19.5" customHeight="1" x14ac:dyDescent="0.2">
      <c r="A124" s="56" t="s">
        <v>173</v>
      </c>
      <c r="B124" s="46" t="s">
        <v>398</v>
      </c>
      <c r="C124" s="94">
        <v>1534.5</v>
      </c>
      <c r="D124" s="96">
        <v>45497</v>
      </c>
      <c r="E124" s="46"/>
    </row>
    <row r="125" spans="1:5" ht="19.5" customHeight="1" x14ac:dyDescent="0.2">
      <c r="A125" s="56" t="s">
        <v>190</v>
      </c>
      <c r="B125" s="46" t="s">
        <v>81</v>
      </c>
      <c r="C125" s="94">
        <v>1529</v>
      </c>
      <c r="D125" s="96">
        <v>45475</v>
      </c>
      <c r="E125" s="46"/>
    </row>
    <row r="126" spans="1:5" ht="19.5" customHeight="1" x14ac:dyDescent="0.2">
      <c r="A126" s="56" t="s">
        <v>144</v>
      </c>
      <c r="B126" s="46" t="s">
        <v>81</v>
      </c>
      <c r="C126" s="94">
        <v>1510</v>
      </c>
      <c r="D126" s="96">
        <v>45475</v>
      </c>
      <c r="E126" s="46"/>
    </row>
    <row r="127" spans="1:5" ht="19.5" customHeight="1" x14ac:dyDescent="0.2">
      <c r="A127" s="56" t="s">
        <v>236</v>
      </c>
      <c r="B127" s="46" t="s">
        <v>185</v>
      </c>
      <c r="C127" s="94">
        <v>1500</v>
      </c>
      <c r="D127" s="96">
        <v>45497</v>
      </c>
      <c r="E127" s="46"/>
    </row>
    <row r="128" spans="1:5" ht="19.5" customHeight="1" x14ac:dyDescent="0.2">
      <c r="A128" s="56" t="s">
        <v>127</v>
      </c>
      <c r="B128" s="46" t="s">
        <v>89</v>
      </c>
      <c r="C128" s="94">
        <v>1464</v>
      </c>
      <c r="D128" s="96">
        <v>45496</v>
      </c>
      <c r="E128" s="46"/>
    </row>
    <row r="129" spans="1:5" ht="19.5" customHeight="1" x14ac:dyDescent="0.2">
      <c r="A129" s="56" t="s">
        <v>106</v>
      </c>
      <c r="B129" s="46" t="s">
        <v>92</v>
      </c>
      <c r="C129" s="94">
        <v>1430.25</v>
      </c>
      <c r="D129" s="96">
        <v>45482</v>
      </c>
      <c r="E129" s="46"/>
    </row>
    <row r="130" spans="1:5" ht="19.5" customHeight="1" x14ac:dyDescent="0.2">
      <c r="A130" s="56" t="s">
        <v>399</v>
      </c>
      <c r="B130" s="46" t="s">
        <v>400</v>
      </c>
      <c r="C130" s="94">
        <v>1420</v>
      </c>
      <c r="D130" s="96">
        <v>45496</v>
      </c>
      <c r="E130" s="46"/>
    </row>
    <row r="131" spans="1:5" ht="19.5" customHeight="1" x14ac:dyDescent="0.2">
      <c r="A131" s="56" t="s">
        <v>401</v>
      </c>
      <c r="B131" s="46" t="s">
        <v>402</v>
      </c>
      <c r="C131" s="94">
        <v>1416</v>
      </c>
      <c r="D131" s="96">
        <v>45490</v>
      </c>
      <c r="E131" s="46"/>
    </row>
    <row r="132" spans="1:5" ht="19.5" customHeight="1" x14ac:dyDescent="0.2">
      <c r="A132" s="56" t="s">
        <v>403</v>
      </c>
      <c r="B132" s="46" t="s">
        <v>404</v>
      </c>
      <c r="C132" s="94">
        <v>1412.78</v>
      </c>
      <c r="D132" s="96">
        <v>45504</v>
      </c>
      <c r="E132" s="46"/>
    </row>
    <row r="133" spans="1:5" ht="19.5" customHeight="1" x14ac:dyDescent="0.2">
      <c r="A133" s="56" t="s">
        <v>104</v>
      </c>
      <c r="B133" s="46" t="s">
        <v>240</v>
      </c>
      <c r="C133" s="94">
        <v>1402.19</v>
      </c>
      <c r="D133" s="96">
        <v>45490</v>
      </c>
      <c r="E133" s="46"/>
    </row>
    <row r="134" spans="1:5" ht="19.5" customHeight="1" x14ac:dyDescent="0.2">
      <c r="A134" s="56" t="s">
        <v>405</v>
      </c>
      <c r="B134" s="46" t="s">
        <v>406</v>
      </c>
      <c r="C134" s="94">
        <v>1400</v>
      </c>
      <c r="D134" s="96">
        <v>45474</v>
      </c>
      <c r="E134" s="46"/>
    </row>
    <row r="135" spans="1:5" ht="19.5" customHeight="1" x14ac:dyDescent="0.2">
      <c r="A135" s="56" t="s">
        <v>407</v>
      </c>
      <c r="B135" s="46" t="s">
        <v>408</v>
      </c>
      <c r="C135" s="94">
        <v>1387.93</v>
      </c>
      <c r="D135" s="96">
        <v>45503</v>
      </c>
      <c r="E135" s="46"/>
    </row>
    <row r="136" spans="1:5" ht="19.5" customHeight="1" x14ac:dyDescent="0.2">
      <c r="A136" s="56" t="s">
        <v>173</v>
      </c>
      <c r="B136" s="46" t="s">
        <v>409</v>
      </c>
      <c r="C136" s="94">
        <v>1383.6</v>
      </c>
      <c r="D136" s="96">
        <v>45476</v>
      </c>
      <c r="E136" s="46"/>
    </row>
    <row r="137" spans="1:5" ht="19.5" customHeight="1" x14ac:dyDescent="0.2">
      <c r="A137" s="56" t="s">
        <v>148</v>
      </c>
      <c r="B137" s="46" t="s">
        <v>92</v>
      </c>
      <c r="C137" s="94">
        <v>1350</v>
      </c>
      <c r="D137" s="96">
        <v>45475</v>
      </c>
      <c r="E137" s="46"/>
    </row>
    <row r="138" spans="1:5" ht="19.5" customHeight="1" x14ac:dyDescent="0.2">
      <c r="A138" s="56" t="s">
        <v>148</v>
      </c>
      <c r="B138" s="46" t="s">
        <v>308</v>
      </c>
      <c r="C138" s="94">
        <v>1350</v>
      </c>
      <c r="D138" s="96">
        <v>45497</v>
      </c>
      <c r="E138" s="46"/>
    </row>
    <row r="139" spans="1:5" ht="19.5" customHeight="1" x14ac:dyDescent="0.2">
      <c r="A139" s="56" t="s">
        <v>224</v>
      </c>
      <c r="B139" s="46" t="s">
        <v>410</v>
      </c>
      <c r="C139" s="94">
        <v>1340</v>
      </c>
      <c r="D139" s="96">
        <v>45503</v>
      </c>
      <c r="E139" s="46"/>
    </row>
    <row r="140" spans="1:5" ht="19.5" customHeight="1" x14ac:dyDescent="0.2">
      <c r="A140" s="56" t="s">
        <v>411</v>
      </c>
      <c r="B140" s="46" t="s">
        <v>412</v>
      </c>
      <c r="C140" s="94">
        <v>1300</v>
      </c>
      <c r="D140" s="96">
        <v>45490</v>
      </c>
      <c r="E140" s="46"/>
    </row>
    <row r="141" spans="1:5" ht="19.5" customHeight="1" x14ac:dyDescent="0.2">
      <c r="A141" s="56" t="s">
        <v>94</v>
      </c>
      <c r="B141" s="46" t="s">
        <v>86</v>
      </c>
      <c r="C141" s="94">
        <v>1291.68</v>
      </c>
      <c r="D141" s="96">
        <v>45496</v>
      </c>
      <c r="E141" s="46"/>
    </row>
    <row r="142" spans="1:5" ht="19.5" customHeight="1" x14ac:dyDescent="0.2">
      <c r="A142" s="56" t="s">
        <v>407</v>
      </c>
      <c r="B142" s="46" t="s">
        <v>408</v>
      </c>
      <c r="C142" s="94">
        <v>1274.78</v>
      </c>
      <c r="D142" s="96">
        <v>45475</v>
      </c>
      <c r="E142" s="46"/>
    </row>
    <row r="143" spans="1:5" ht="19.5" customHeight="1" x14ac:dyDescent="0.2">
      <c r="A143" s="56" t="s">
        <v>156</v>
      </c>
      <c r="B143" s="46" t="s">
        <v>413</v>
      </c>
      <c r="C143" s="94">
        <v>1257.48</v>
      </c>
      <c r="D143" s="96">
        <v>45496</v>
      </c>
      <c r="E143" s="46"/>
    </row>
    <row r="144" spans="1:5" ht="19.5" customHeight="1" x14ac:dyDescent="0.2">
      <c r="A144" s="56" t="s">
        <v>94</v>
      </c>
      <c r="B144" s="46" t="s">
        <v>86</v>
      </c>
      <c r="C144" s="94">
        <v>1233.49</v>
      </c>
      <c r="D144" s="96">
        <v>45482</v>
      </c>
      <c r="E144" s="46"/>
    </row>
    <row r="145" spans="1:5" ht="19.5" customHeight="1" x14ac:dyDescent="0.2">
      <c r="A145" s="56" t="s">
        <v>414</v>
      </c>
      <c r="B145" s="46" t="s">
        <v>415</v>
      </c>
      <c r="C145" s="94">
        <v>1202</v>
      </c>
      <c r="D145" s="96">
        <v>45497</v>
      </c>
      <c r="E145" s="46"/>
    </row>
    <row r="146" spans="1:5" ht="19.5" customHeight="1" x14ac:dyDescent="0.2">
      <c r="A146" s="56" t="s">
        <v>416</v>
      </c>
      <c r="B146" s="46" t="s">
        <v>417</v>
      </c>
      <c r="C146" s="94">
        <v>1200</v>
      </c>
      <c r="D146" s="96">
        <v>45497</v>
      </c>
      <c r="E146" s="46"/>
    </row>
    <row r="147" spans="1:5" ht="19.5" customHeight="1" x14ac:dyDescent="0.2">
      <c r="A147" s="56" t="s">
        <v>418</v>
      </c>
      <c r="B147" s="46" t="s">
        <v>81</v>
      </c>
      <c r="C147" s="94">
        <v>1169.26</v>
      </c>
      <c r="D147" s="96">
        <v>45495</v>
      </c>
      <c r="E147" s="46"/>
    </row>
    <row r="148" spans="1:5" ht="19.5" customHeight="1" x14ac:dyDescent="0.2">
      <c r="A148" s="56" t="s">
        <v>419</v>
      </c>
      <c r="B148" s="46" t="s">
        <v>420</v>
      </c>
      <c r="C148" s="94">
        <v>1131.9000000000001</v>
      </c>
      <c r="D148" s="96">
        <v>45496</v>
      </c>
      <c r="E148" s="46"/>
    </row>
    <row r="149" spans="1:5" ht="19.5" customHeight="1" x14ac:dyDescent="0.2">
      <c r="A149" s="56" t="s">
        <v>179</v>
      </c>
      <c r="B149" s="46" t="s">
        <v>421</v>
      </c>
      <c r="C149" s="94">
        <v>1111.72</v>
      </c>
      <c r="D149" s="96">
        <v>45496</v>
      </c>
      <c r="E149" s="46"/>
    </row>
    <row r="150" spans="1:5" ht="19.5" customHeight="1" x14ac:dyDescent="0.2">
      <c r="A150" s="56" t="s">
        <v>422</v>
      </c>
      <c r="B150" s="46" t="s">
        <v>89</v>
      </c>
      <c r="C150" s="94">
        <v>1110.75</v>
      </c>
      <c r="D150" s="96">
        <v>45482</v>
      </c>
      <c r="E150" s="46"/>
    </row>
    <row r="151" spans="1:5" ht="19.5" customHeight="1" x14ac:dyDescent="0.2">
      <c r="A151" s="56" t="s">
        <v>281</v>
      </c>
      <c r="B151" s="46" t="s">
        <v>423</v>
      </c>
      <c r="C151" s="94">
        <v>1089</v>
      </c>
      <c r="D151" s="96">
        <v>45497</v>
      </c>
      <c r="E151" s="46"/>
    </row>
    <row r="152" spans="1:5" ht="19.5" customHeight="1" x14ac:dyDescent="0.2">
      <c r="A152" s="56" t="s">
        <v>424</v>
      </c>
      <c r="B152" s="46" t="s">
        <v>96</v>
      </c>
      <c r="C152" s="94">
        <v>1086.8</v>
      </c>
      <c r="D152" s="96">
        <v>45503</v>
      </c>
      <c r="E152" s="46"/>
    </row>
    <row r="153" spans="1:5" ht="19.5" customHeight="1" x14ac:dyDescent="0.2">
      <c r="A153" s="56" t="s">
        <v>183</v>
      </c>
      <c r="B153" s="46" t="s">
        <v>184</v>
      </c>
      <c r="C153" s="94">
        <v>1072.44</v>
      </c>
      <c r="D153" s="96">
        <v>45496</v>
      </c>
      <c r="E153" s="46"/>
    </row>
    <row r="154" spans="1:5" ht="19.5" customHeight="1" x14ac:dyDescent="0.2">
      <c r="A154" s="56" t="s">
        <v>90</v>
      </c>
      <c r="B154" s="46" t="s">
        <v>425</v>
      </c>
      <c r="C154" s="94">
        <v>1045.83</v>
      </c>
      <c r="D154" s="96">
        <v>45496</v>
      </c>
      <c r="E154" s="46"/>
    </row>
    <row r="155" spans="1:5" ht="19.5" customHeight="1" x14ac:dyDescent="0.2">
      <c r="A155" s="56" t="s">
        <v>426</v>
      </c>
      <c r="B155" s="46" t="s">
        <v>427</v>
      </c>
      <c r="C155" s="94">
        <v>1034.8399999999999</v>
      </c>
      <c r="D155" s="96">
        <v>45496</v>
      </c>
      <c r="E155" s="46"/>
    </row>
    <row r="156" spans="1:5" ht="19.5" customHeight="1" x14ac:dyDescent="0.2">
      <c r="A156" s="56" t="s">
        <v>186</v>
      </c>
      <c r="B156" s="46" t="s">
        <v>81</v>
      </c>
      <c r="C156" s="94">
        <v>1027.83</v>
      </c>
      <c r="D156" s="96">
        <v>45482</v>
      </c>
      <c r="E156" s="46"/>
    </row>
    <row r="157" spans="1:5" ht="19.5" customHeight="1" x14ac:dyDescent="0.2">
      <c r="A157" s="56" t="s">
        <v>179</v>
      </c>
      <c r="B157" s="46" t="s">
        <v>82</v>
      </c>
      <c r="C157" s="94">
        <v>1024.21</v>
      </c>
      <c r="D157" s="96">
        <v>45482</v>
      </c>
      <c r="E157" s="46"/>
    </row>
    <row r="158" spans="1:5" ht="19.5" customHeight="1" x14ac:dyDescent="0.2">
      <c r="A158" s="56" t="s">
        <v>428</v>
      </c>
      <c r="B158" s="46" t="s">
        <v>429</v>
      </c>
      <c r="C158" s="94">
        <v>1014.45</v>
      </c>
      <c r="D158" s="96">
        <v>45495</v>
      </c>
      <c r="E158" s="46"/>
    </row>
    <row r="159" spans="1:5" ht="19.5" customHeight="1" x14ac:dyDescent="0.2">
      <c r="A159" s="56" t="s">
        <v>430</v>
      </c>
      <c r="B159" s="46" t="s">
        <v>431</v>
      </c>
      <c r="C159" s="94">
        <v>1004.73</v>
      </c>
      <c r="D159" s="96">
        <v>45483</v>
      </c>
      <c r="E159" s="46"/>
    </row>
    <row r="160" spans="1:5" ht="19.5" customHeight="1" x14ac:dyDescent="0.2">
      <c r="A160" s="56" t="s">
        <v>93</v>
      </c>
      <c r="B160" s="46" t="s">
        <v>88</v>
      </c>
      <c r="C160" s="94">
        <v>1000.2</v>
      </c>
      <c r="D160" s="96">
        <v>45496</v>
      </c>
      <c r="E160" s="46"/>
    </row>
    <row r="161" spans="1:5" ht="19.5" customHeight="1" x14ac:dyDescent="0.2">
      <c r="A161" s="56" t="s">
        <v>432</v>
      </c>
      <c r="B161" s="46" t="s">
        <v>433</v>
      </c>
      <c r="C161" s="94">
        <v>1000</v>
      </c>
      <c r="D161" s="96">
        <v>45482</v>
      </c>
      <c r="E161" s="46"/>
    </row>
    <row r="162" spans="1:5" ht="19.5" customHeight="1" x14ac:dyDescent="0.2">
      <c r="A162" s="56" t="s">
        <v>414</v>
      </c>
      <c r="B162" s="46" t="s">
        <v>415</v>
      </c>
      <c r="C162" s="94">
        <v>944</v>
      </c>
      <c r="D162" s="96">
        <v>45475</v>
      </c>
      <c r="E162" s="46"/>
    </row>
    <row r="163" spans="1:5" ht="19.5" customHeight="1" x14ac:dyDescent="0.2">
      <c r="A163" s="56" t="s">
        <v>223</v>
      </c>
      <c r="B163" s="46" t="s">
        <v>434</v>
      </c>
      <c r="C163" s="94">
        <v>935.04</v>
      </c>
      <c r="D163" s="96">
        <v>45496</v>
      </c>
      <c r="E163" s="46"/>
    </row>
    <row r="164" spans="1:5" ht="19.5" customHeight="1" x14ac:dyDescent="0.2">
      <c r="A164" s="56" t="s">
        <v>435</v>
      </c>
      <c r="B164" s="46" t="s">
        <v>436</v>
      </c>
      <c r="C164" s="94">
        <v>918</v>
      </c>
      <c r="D164" s="96">
        <v>45497</v>
      </c>
      <c r="E164" s="46"/>
    </row>
    <row r="165" spans="1:5" ht="19.5" customHeight="1" x14ac:dyDescent="0.2">
      <c r="A165" s="56" t="s">
        <v>424</v>
      </c>
      <c r="B165" s="46" t="s">
        <v>96</v>
      </c>
      <c r="C165" s="94">
        <v>901.65</v>
      </c>
      <c r="D165" s="96">
        <v>45475</v>
      </c>
      <c r="E165" s="46"/>
    </row>
    <row r="166" spans="1:5" ht="19.5" customHeight="1" x14ac:dyDescent="0.2">
      <c r="A166" s="56" t="s">
        <v>204</v>
      </c>
      <c r="B166" s="46" t="s">
        <v>203</v>
      </c>
      <c r="C166" s="94">
        <v>894.98</v>
      </c>
      <c r="D166" s="96">
        <v>45495</v>
      </c>
      <c r="E166" s="46"/>
    </row>
    <row r="167" spans="1:5" ht="19.5" customHeight="1" x14ac:dyDescent="0.2">
      <c r="A167" s="56" t="s">
        <v>130</v>
      </c>
      <c r="B167" s="46" t="s">
        <v>437</v>
      </c>
      <c r="C167" s="94">
        <v>890</v>
      </c>
      <c r="D167" s="96">
        <v>45503</v>
      </c>
      <c r="E167" s="46"/>
    </row>
    <row r="168" spans="1:5" ht="19.5" customHeight="1" x14ac:dyDescent="0.2">
      <c r="A168" s="56" t="s">
        <v>178</v>
      </c>
      <c r="B168" s="46" t="s">
        <v>147</v>
      </c>
      <c r="C168" s="94">
        <v>888</v>
      </c>
      <c r="D168" s="96">
        <v>45476</v>
      </c>
      <c r="E168" s="46"/>
    </row>
    <row r="169" spans="1:5" ht="19.5" customHeight="1" x14ac:dyDescent="0.2">
      <c r="A169" s="56" t="s">
        <v>438</v>
      </c>
      <c r="B169" s="46" t="s">
        <v>439</v>
      </c>
      <c r="C169" s="94">
        <v>870</v>
      </c>
      <c r="D169" s="96">
        <v>45490</v>
      </c>
      <c r="E169" s="46"/>
    </row>
    <row r="170" spans="1:5" ht="19.5" customHeight="1" x14ac:dyDescent="0.2">
      <c r="A170" s="56" t="s">
        <v>310</v>
      </c>
      <c r="B170" s="46" t="s">
        <v>440</v>
      </c>
      <c r="C170" s="94">
        <v>855.5</v>
      </c>
      <c r="D170" s="96">
        <v>45496</v>
      </c>
      <c r="E170" s="46"/>
    </row>
    <row r="171" spans="1:5" ht="19.5" customHeight="1" x14ac:dyDescent="0.2">
      <c r="A171" s="56" t="s">
        <v>93</v>
      </c>
      <c r="B171" s="46" t="s">
        <v>88</v>
      </c>
      <c r="C171" s="94">
        <v>835.21</v>
      </c>
      <c r="D171" s="96">
        <v>45475</v>
      </c>
      <c r="E171" s="46"/>
    </row>
    <row r="172" spans="1:5" ht="19.5" customHeight="1" x14ac:dyDescent="0.2">
      <c r="A172" s="56" t="s">
        <v>441</v>
      </c>
      <c r="B172" s="46" t="s">
        <v>442</v>
      </c>
      <c r="C172" s="94">
        <v>830.22</v>
      </c>
      <c r="D172" s="96">
        <v>45495</v>
      </c>
      <c r="E172" s="46"/>
    </row>
    <row r="173" spans="1:5" ht="19.5" customHeight="1" x14ac:dyDescent="0.2">
      <c r="A173" s="56" t="s">
        <v>182</v>
      </c>
      <c r="B173" s="46" t="s">
        <v>92</v>
      </c>
      <c r="C173" s="94">
        <v>828</v>
      </c>
      <c r="D173" s="96">
        <v>45475</v>
      </c>
      <c r="E173" s="46"/>
    </row>
    <row r="174" spans="1:5" ht="19.5" customHeight="1" x14ac:dyDescent="0.2">
      <c r="A174" s="56" t="s">
        <v>443</v>
      </c>
      <c r="B174" s="46" t="s">
        <v>444</v>
      </c>
      <c r="C174" s="94">
        <v>825</v>
      </c>
      <c r="D174" s="96">
        <v>45483</v>
      </c>
      <c r="E174" s="46"/>
    </row>
    <row r="175" spans="1:5" ht="19.5" customHeight="1" x14ac:dyDescent="0.2">
      <c r="A175" s="56" t="s">
        <v>93</v>
      </c>
      <c r="B175" s="46" t="s">
        <v>88</v>
      </c>
      <c r="C175" s="94">
        <v>819.97</v>
      </c>
      <c r="D175" s="96">
        <v>45504</v>
      </c>
      <c r="E175" s="46"/>
    </row>
    <row r="176" spans="1:5" ht="19.5" customHeight="1" x14ac:dyDescent="0.2">
      <c r="A176" s="56" t="s">
        <v>181</v>
      </c>
      <c r="B176" s="46" t="s">
        <v>105</v>
      </c>
      <c r="C176" s="94">
        <v>810</v>
      </c>
      <c r="D176" s="96">
        <v>45503</v>
      </c>
      <c r="E176" s="46"/>
    </row>
    <row r="177" spans="1:5" ht="19.5" customHeight="1" x14ac:dyDescent="0.2">
      <c r="A177" s="56" t="s">
        <v>186</v>
      </c>
      <c r="B177" s="46" t="s">
        <v>81</v>
      </c>
      <c r="C177" s="94">
        <v>800</v>
      </c>
      <c r="D177" s="96">
        <v>45475</v>
      </c>
      <c r="E177" s="46"/>
    </row>
    <row r="178" spans="1:5" ht="19.5" customHeight="1" x14ac:dyDescent="0.2">
      <c r="A178" s="56" t="s">
        <v>218</v>
      </c>
      <c r="B178" s="46" t="s">
        <v>445</v>
      </c>
      <c r="C178" s="94">
        <v>792</v>
      </c>
      <c r="D178" s="96">
        <v>45491</v>
      </c>
      <c r="E178" s="46"/>
    </row>
    <row r="179" spans="1:5" ht="19.5" customHeight="1" x14ac:dyDescent="0.2">
      <c r="A179" s="56" t="s">
        <v>446</v>
      </c>
      <c r="B179" s="46" t="s">
        <v>81</v>
      </c>
      <c r="C179" s="94">
        <v>782.25</v>
      </c>
      <c r="D179" s="96">
        <v>45497</v>
      </c>
      <c r="E179" s="46"/>
    </row>
    <row r="180" spans="1:5" ht="19.5" customHeight="1" x14ac:dyDescent="0.2">
      <c r="A180" s="56" t="s">
        <v>447</v>
      </c>
      <c r="B180" s="46" t="s">
        <v>448</v>
      </c>
      <c r="C180" s="94">
        <v>770.95</v>
      </c>
      <c r="D180" s="96">
        <v>45496</v>
      </c>
      <c r="E180" s="46"/>
    </row>
    <row r="181" spans="1:5" ht="19.5" customHeight="1" x14ac:dyDescent="0.2">
      <c r="A181" s="56" t="s">
        <v>294</v>
      </c>
      <c r="B181" s="46" t="s">
        <v>95</v>
      </c>
      <c r="C181" s="94">
        <v>750.62</v>
      </c>
      <c r="D181" s="96">
        <v>45475</v>
      </c>
      <c r="E181" s="46"/>
    </row>
    <row r="182" spans="1:5" ht="19.5" customHeight="1" x14ac:dyDescent="0.2">
      <c r="A182" s="56" t="s">
        <v>151</v>
      </c>
      <c r="B182" s="46" t="s">
        <v>449</v>
      </c>
      <c r="C182" s="94">
        <v>750</v>
      </c>
      <c r="D182" s="96">
        <v>45490</v>
      </c>
      <c r="E182" s="46"/>
    </row>
    <row r="183" spans="1:5" ht="19.5" customHeight="1" x14ac:dyDescent="0.2">
      <c r="A183" s="56" t="s">
        <v>171</v>
      </c>
      <c r="B183" s="46" t="s">
        <v>83</v>
      </c>
      <c r="C183" s="94">
        <v>745</v>
      </c>
      <c r="D183" s="96">
        <v>45482</v>
      </c>
      <c r="E183" s="46"/>
    </row>
    <row r="184" spans="1:5" ht="19.5" customHeight="1" x14ac:dyDescent="0.2">
      <c r="A184" s="56" t="s">
        <v>172</v>
      </c>
      <c r="B184" s="46" t="s">
        <v>230</v>
      </c>
      <c r="C184" s="94">
        <v>745</v>
      </c>
      <c r="D184" s="96">
        <v>45504</v>
      </c>
      <c r="E184" s="46"/>
    </row>
    <row r="185" spans="1:5" ht="19.5" customHeight="1" x14ac:dyDescent="0.2">
      <c r="A185" s="56" t="s">
        <v>232</v>
      </c>
      <c r="B185" s="46" t="s">
        <v>150</v>
      </c>
      <c r="C185" s="94">
        <v>744.4</v>
      </c>
      <c r="D185" s="96">
        <v>45476</v>
      </c>
      <c r="E185" s="46"/>
    </row>
    <row r="186" spans="1:5" ht="19.5" customHeight="1" x14ac:dyDescent="0.2">
      <c r="A186" s="56" t="s">
        <v>446</v>
      </c>
      <c r="B186" s="46" t="s">
        <v>450</v>
      </c>
      <c r="C186" s="94">
        <v>735</v>
      </c>
      <c r="D186" s="96">
        <v>45503</v>
      </c>
      <c r="E186" s="46"/>
    </row>
    <row r="187" spans="1:5" ht="19.5" customHeight="1" x14ac:dyDescent="0.2">
      <c r="A187" s="56" t="s">
        <v>451</v>
      </c>
      <c r="B187" s="46" t="s">
        <v>427</v>
      </c>
      <c r="C187" s="94">
        <v>728.95</v>
      </c>
      <c r="D187" s="96">
        <v>45495</v>
      </c>
      <c r="E187" s="46"/>
    </row>
    <row r="188" spans="1:5" ht="19.5" customHeight="1" x14ac:dyDescent="0.2">
      <c r="A188" s="56" t="s">
        <v>452</v>
      </c>
      <c r="B188" s="46" t="s">
        <v>225</v>
      </c>
      <c r="C188" s="94">
        <v>693.44</v>
      </c>
      <c r="D188" s="96">
        <v>45476</v>
      </c>
      <c r="E188" s="46"/>
    </row>
    <row r="189" spans="1:5" ht="19.5" customHeight="1" x14ac:dyDescent="0.2">
      <c r="A189" s="56" t="s">
        <v>172</v>
      </c>
      <c r="B189" s="46" t="s">
        <v>230</v>
      </c>
      <c r="C189" s="94">
        <v>675</v>
      </c>
      <c r="D189" s="96">
        <v>45497</v>
      </c>
      <c r="E189" s="46"/>
    </row>
    <row r="190" spans="1:5" ht="19.5" customHeight="1" x14ac:dyDescent="0.2">
      <c r="A190" s="56" t="s">
        <v>452</v>
      </c>
      <c r="B190" s="46" t="s">
        <v>81</v>
      </c>
      <c r="C190" s="94">
        <v>658.5</v>
      </c>
      <c r="D190" s="96">
        <v>45483</v>
      </c>
      <c r="E190" s="46"/>
    </row>
    <row r="191" spans="1:5" ht="19.5" customHeight="1" x14ac:dyDescent="0.2">
      <c r="A191" s="56" t="s">
        <v>453</v>
      </c>
      <c r="B191" s="46" t="s">
        <v>158</v>
      </c>
      <c r="C191" s="94">
        <v>654.92999999999995</v>
      </c>
      <c r="D191" s="96">
        <v>45504</v>
      </c>
      <c r="E191" s="46"/>
    </row>
    <row r="192" spans="1:5" ht="19.5" customHeight="1" x14ac:dyDescent="0.2">
      <c r="A192" s="56" t="s">
        <v>165</v>
      </c>
      <c r="B192" s="46" t="s">
        <v>91</v>
      </c>
      <c r="C192" s="94">
        <v>650.54</v>
      </c>
      <c r="D192" s="96">
        <v>45490</v>
      </c>
      <c r="E192" s="46"/>
    </row>
    <row r="193" spans="1:5" ht="19.5" customHeight="1" x14ac:dyDescent="0.2">
      <c r="A193" s="56" t="s">
        <v>90</v>
      </c>
      <c r="B193" s="46" t="s">
        <v>91</v>
      </c>
      <c r="C193" s="94">
        <v>646.57000000000005</v>
      </c>
      <c r="D193" s="96">
        <v>45496</v>
      </c>
      <c r="E193" s="46"/>
    </row>
    <row r="194" spans="1:5" ht="19.5" customHeight="1" x14ac:dyDescent="0.2">
      <c r="A194" s="56" t="s">
        <v>79</v>
      </c>
      <c r="B194" s="46" t="s">
        <v>77</v>
      </c>
      <c r="C194" s="94">
        <v>642.29</v>
      </c>
      <c r="D194" s="96">
        <v>45495</v>
      </c>
      <c r="E194" s="46"/>
    </row>
    <row r="195" spans="1:5" ht="19.5" customHeight="1" x14ac:dyDescent="0.2">
      <c r="A195" s="56" t="s">
        <v>454</v>
      </c>
      <c r="B195" s="46" t="s">
        <v>455</v>
      </c>
      <c r="C195" s="94">
        <v>640</v>
      </c>
      <c r="D195" s="96">
        <v>45491</v>
      </c>
      <c r="E195" s="46"/>
    </row>
    <row r="196" spans="1:5" ht="19.5" customHeight="1" x14ac:dyDescent="0.2">
      <c r="A196" s="56" t="s">
        <v>129</v>
      </c>
      <c r="B196" s="46" t="s">
        <v>96</v>
      </c>
      <c r="C196" s="94">
        <v>633.38</v>
      </c>
      <c r="D196" s="96">
        <v>45504</v>
      </c>
      <c r="E196" s="46"/>
    </row>
    <row r="197" spans="1:5" ht="19.5" customHeight="1" x14ac:dyDescent="0.2">
      <c r="A197" s="56" t="s">
        <v>281</v>
      </c>
      <c r="B197" s="46" t="s">
        <v>456</v>
      </c>
      <c r="C197" s="94">
        <v>620.4</v>
      </c>
      <c r="D197" s="96">
        <v>45475</v>
      </c>
      <c r="E197" s="46"/>
    </row>
    <row r="198" spans="1:5" ht="19.5" customHeight="1" x14ac:dyDescent="0.2">
      <c r="A198" s="56" t="s">
        <v>196</v>
      </c>
      <c r="B198" s="46" t="s">
        <v>233</v>
      </c>
      <c r="C198" s="94">
        <v>602.72</v>
      </c>
      <c r="D198" s="96">
        <v>45496</v>
      </c>
      <c r="E198" s="46"/>
    </row>
    <row r="199" spans="1:5" ht="19.5" customHeight="1" x14ac:dyDescent="0.2">
      <c r="A199" s="56" t="s">
        <v>424</v>
      </c>
      <c r="B199" s="46" t="s">
        <v>96</v>
      </c>
      <c r="C199" s="94">
        <v>583.11</v>
      </c>
      <c r="D199" s="96">
        <v>45482</v>
      </c>
      <c r="E199" s="46"/>
    </row>
    <row r="200" spans="1:5" ht="19.5" customHeight="1" x14ac:dyDescent="0.2">
      <c r="A200" s="56" t="s">
        <v>424</v>
      </c>
      <c r="B200" s="46" t="s">
        <v>96</v>
      </c>
      <c r="C200" s="94">
        <v>583.11</v>
      </c>
      <c r="D200" s="96">
        <v>45504</v>
      </c>
      <c r="E200" s="46"/>
    </row>
    <row r="201" spans="1:5" ht="19.5" customHeight="1" x14ac:dyDescent="0.2">
      <c r="A201" s="56" t="s">
        <v>209</v>
      </c>
      <c r="B201" s="46" t="s">
        <v>81</v>
      </c>
      <c r="C201" s="94">
        <v>570</v>
      </c>
      <c r="D201" s="96">
        <v>45503</v>
      </c>
    </row>
    <row r="202" spans="1:5" ht="19.5" customHeight="1" x14ac:dyDescent="0.2">
      <c r="A202" s="56" t="s">
        <v>176</v>
      </c>
      <c r="B202" s="46" t="s">
        <v>177</v>
      </c>
      <c r="C202" s="94">
        <v>567.6</v>
      </c>
      <c r="D202" s="96">
        <v>45476</v>
      </c>
    </row>
    <row r="203" spans="1:5" ht="19.5" customHeight="1" x14ac:dyDescent="0.2">
      <c r="A203" s="56" t="s">
        <v>457</v>
      </c>
      <c r="B203" s="46" t="s">
        <v>227</v>
      </c>
      <c r="C203" s="94">
        <v>555.34</v>
      </c>
      <c r="D203" s="96">
        <v>45476</v>
      </c>
    </row>
    <row r="204" spans="1:5" ht="19.5" customHeight="1" x14ac:dyDescent="0.2">
      <c r="A204" s="56" t="s">
        <v>458</v>
      </c>
      <c r="B204" s="46" t="s">
        <v>185</v>
      </c>
      <c r="C204" s="94">
        <v>540</v>
      </c>
      <c r="D204" s="96">
        <v>45476</v>
      </c>
    </row>
    <row r="205" spans="1:5" ht="19.5" customHeight="1" x14ac:dyDescent="0.2">
      <c r="A205" s="56" t="s">
        <v>303</v>
      </c>
      <c r="B205" s="46" t="s">
        <v>459</v>
      </c>
      <c r="C205" s="94">
        <v>525</v>
      </c>
      <c r="D205" s="96">
        <v>45497</v>
      </c>
    </row>
    <row r="206" spans="1:5" ht="19.5" customHeight="1" x14ac:dyDescent="0.2">
      <c r="A206" s="56" t="s">
        <v>460</v>
      </c>
      <c r="B206" s="46" t="s">
        <v>347</v>
      </c>
      <c r="C206" s="94">
        <v>519.99</v>
      </c>
      <c r="D206" s="96">
        <v>45484</v>
      </c>
    </row>
    <row r="207" spans="1:5" ht="19.5" customHeight="1" x14ac:dyDescent="0.2">
      <c r="A207" s="56" t="s">
        <v>175</v>
      </c>
      <c r="B207" s="46" t="s">
        <v>461</v>
      </c>
      <c r="C207" s="94">
        <v>495</v>
      </c>
      <c r="D207" s="96">
        <v>45496</v>
      </c>
    </row>
    <row r="208" spans="1:5" ht="19.5" customHeight="1" x14ac:dyDescent="0.2">
      <c r="A208" s="56" t="s">
        <v>462</v>
      </c>
      <c r="B208" s="46" t="s">
        <v>463</v>
      </c>
      <c r="C208" s="94">
        <v>494.63</v>
      </c>
      <c r="D208" s="96">
        <v>45503</v>
      </c>
    </row>
    <row r="209" spans="1:4" ht="19.5" customHeight="1" x14ac:dyDescent="0.2">
      <c r="A209" s="56" t="s">
        <v>464</v>
      </c>
      <c r="B209" s="46" t="s">
        <v>465</v>
      </c>
      <c r="C209" s="94">
        <v>479.75</v>
      </c>
      <c r="D209" s="96">
        <v>45476</v>
      </c>
    </row>
    <row r="210" spans="1:4" ht="19.5" customHeight="1" x14ac:dyDescent="0.2">
      <c r="A210" s="56" t="s">
        <v>466</v>
      </c>
      <c r="B210" s="46" t="s">
        <v>81</v>
      </c>
      <c r="C210" s="94">
        <v>470</v>
      </c>
      <c r="D210" s="96">
        <v>45482</v>
      </c>
    </row>
    <row r="211" spans="1:4" ht="19.5" customHeight="1" x14ac:dyDescent="0.2">
      <c r="A211" s="56" t="s">
        <v>208</v>
      </c>
      <c r="B211" s="46" t="s">
        <v>467</v>
      </c>
      <c r="C211" s="94">
        <v>465.88</v>
      </c>
      <c r="D211" s="96">
        <v>45483</v>
      </c>
    </row>
    <row r="212" spans="1:4" ht="19.5" customHeight="1" x14ac:dyDescent="0.2">
      <c r="A212" s="56" t="s">
        <v>87</v>
      </c>
      <c r="B212" s="46" t="s">
        <v>88</v>
      </c>
      <c r="C212" s="94">
        <v>459.72</v>
      </c>
      <c r="D212" s="96">
        <v>45474</v>
      </c>
    </row>
    <row r="213" spans="1:4" ht="19.5" customHeight="1" x14ac:dyDescent="0.2">
      <c r="A213" s="56" t="s">
        <v>87</v>
      </c>
      <c r="B213" s="46" t="s">
        <v>88</v>
      </c>
      <c r="C213" s="94">
        <v>459.72</v>
      </c>
      <c r="D213" s="96">
        <v>45476</v>
      </c>
    </row>
    <row r="214" spans="1:4" ht="19.5" customHeight="1" x14ac:dyDescent="0.2">
      <c r="A214" s="56" t="s">
        <v>208</v>
      </c>
      <c r="B214" s="46" t="s">
        <v>468</v>
      </c>
      <c r="C214" s="94">
        <v>451.39</v>
      </c>
      <c r="D214" s="96">
        <v>45490</v>
      </c>
    </row>
    <row r="215" spans="1:4" ht="19.5" customHeight="1" x14ac:dyDescent="0.2">
      <c r="A215" s="56" t="s">
        <v>469</v>
      </c>
      <c r="B215" s="46" t="s">
        <v>470</v>
      </c>
      <c r="C215" s="94">
        <v>450</v>
      </c>
      <c r="D215" s="96">
        <v>45475</v>
      </c>
    </row>
    <row r="216" spans="1:4" ht="19.5" customHeight="1" x14ac:dyDescent="0.2">
      <c r="A216" s="56" t="s">
        <v>471</v>
      </c>
      <c r="B216" s="46" t="s">
        <v>472</v>
      </c>
      <c r="C216" s="94">
        <v>436.5</v>
      </c>
      <c r="D216" s="96">
        <v>45482</v>
      </c>
    </row>
    <row r="217" spans="1:4" ht="19.5" customHeight="1" x14ac:dyDescent="0.2">
      <c r="A217" s="56" t="s">
        <v>473</v>
      </c>
      <c r="B217" s="46" t="s">
        <v>249</v>
      </c>
      <c r="C217" s="94">
        <v>432.15</v>
      </c>
      <c r="D217" s="96">
        <v>45496</v>
      </c>
    </row>
    <row r="218" spans="1:4" ht="19.5" customHeight="1" x14ac:dyDescent="0.2">
      <c r="A218" s="56" t="s">
        <v>129</v>
      </c>
      <c r="B218" s="46" t="s">
        <v>96</v>
      </c>
      <c r="C218" s="94">
        <v>431.01</v>
      </c>
      <c r="D218" s="96">
        <v>45496</v>
      </c>
    </row>
    <row r="219" spans="1:4" ht="19.5" customHeight="1" x14ac:dyDescent="0.2">
      <c r="A219" s="56" t="s">
        <v>474</v>
      </c>
      <c r="B219" s="46" t="s">
        <v>475</v>
      </c>
      <c r="C219" s="94">
        <v>420</v>
      </c>
      <c r="D219" s="96">
        <v>45476</v>
      </c>
    </row>
    <row r="220" spans="1:4" ht="19.5" customHeight="1" x14ac:dyDescent="0.2">
      <c r="A220" s="56" t="s">
        <v>476</v>
      </c>
      <c r="B220" s="46" t="s">
        <v>477</v>
      </c>
      <c r="C220" s="94">
        <v>413.6</v>
      </c>
      <c r="D220" s="96">
        <v>45490</v>
      </c>
    </row>
    <row r="221" spans="1:4" ht="19.5" customHeight="1" x14ac:dyDescent="0.2">
      <c r="A221" s="56" t="s">
        <v>237</v>
      </c>
      <c r="B221" s="46" t="s">
        <v>83</v>
      </c>
      <c r="C221" s="94">
        <v>405</v>
      </c>
      <c r="D221" s="96">
        <v>45482</v>
      </c>
    </row>
    <row r="222" spans="1:4" ht="19.5" customHeight="1" x14ac:dyDescent="0.2">
      <c r="A222" s="56" t="s">
        <v>200</v>
      </c>
      <c r="B222" s="46" t="s">
        <v>478</v>
      </c>
      <c r="C222" s="94">
        <v>400</v>
      </c>
      <c r="D222" s="96">
        <v>45496</v>
      </c>
    </row>
    <row r="223" spans="1:4" ht="19.5" customHeight="1" x14ac:dyDescent="0.2">
      <c r="A223" s="56" t="s">
        <v>430</v>
      </c>
      <c r="B223" s="46" t="s">
        <v>431</v>
      </c>
      <c r="C223" s="94">
        <v>398.04</v>
      </c>
      <c r="D223" s="96">
        <v>45482</v>
      </c>
    </row>
    <row r="224" spans="1:4" ht="19.5" customHeight="1" x14ac:dyDescent="0.2">
      <c r="A224" s="56" t="s">
        <v>479</v>
      </c>
      <c r="B224" s="46" t="s">
        <v>480</v>
      </c>
      <c r="C224" s="94">
        <v>385</v>
      </c>
      <c r="D224" s="96">
        <v>45496</v>
      </c>
    </row>
    <row r="225" spans="1:4" ht="19.5" customHeight="1" x14ac:dyDescent="0.2">
      <c r="A225" s="56" t="s">
        <v>481</v>
      </c>
      <c r="B225" s="46" t="s">
        <v>81</v>
      </c>
      <c r="C225" s="94">
        <v>381</v>
      </c>
      <c r="D225" s="96">
        <v>45496</v>
      </c>
    </row>
    <row r="226" spans="1:4" ht="19.5" customHeight="1" x14ac:dyDescent="0.2">
      <c r="A226" s="56" t="s">
        <v>128</v>
      </c>
      <c r="B226" s="46" t="s">
        <v>81</v>
      </c>
      <c r="C226" s="94">
        <v>380.85</v>
      </c>
      <c r="D226" s="96">
        <v>45475</v>
      </c>
    </row>
    <row r="227" spans="1:4" ht="19.5" customHeight="1" x14ac:dyDescent="0.2">
      <c r="A227" s="56" t="s">
        <v>109</v>
      </c>
      <c r="B227" s="46" t="s">
        <v>86</v>
      </c>
      <c r="C227" s="94">
        <v>368.84</v>
      </c>
      <c r="D227" s="96">
        <v>45496</v>
      </c>
    </row>
    <row r="228" spans="1:4" ht="19.5" customHeight="1" x14ac:dyDescent="0.2">
      <c r="A228" s="56" t="s">
        <v>426</v>
      </c>
      <c r="B228" s="46" t="s">
        <v>95</v>
      </c>
      <c r="C228" s="94">
        <v>368.02</v>
      </c>
      <c r="D228" s="96">
        <v>45482</v>
      </c>
    </row>
    <row r="229" spans="1:4" ht="19.5" customHeight="1" x14ac:dyDescent="0.2">
      <c r="A229" s="56" t="s">
        <v>234</v>
      </c>
      <c r="B229" s="46" t="s">
        <v>235</v>
      </c>
      <c r="C229" s="94">
        <v>363.14</v>
      </c>
      <c r="D229" s="96">
        <v>45495</v>
      </c>
    </row>
    <row r="230" spans="1:4" ht="19.5" customHeight="1" x14ac:dyDescent="0.2">
      <c r="A230" s="56" t="s">
        <v>482</v>
      </c>
      <c r="B230" s="46" t="s">
        <v>483</v>
      </c>
      <c r="C230" s="94">
        <v>360</v>
      </c>
      <c r="D230" s="96">
        <v>45496</v>
      </c>
    </row>
    <row r="231" spans="1:4" ht="19.5" customHeight="1" x14ac:dyDescent="0.2">
      <c r="A231" s="56" t="s">
        <v>484</v>
      </c>
      <c r="B231" s="46" t="s">
        <v>89</v>
      </c>
      <c r="C231" s="94">
        <v>356.99</v>
      </c>
      <c r="D231" s="96">
        <v>45496</v>
      </c>
    </row>
    <row r="232" spans="1:4" ht="19.5" customHeight="1" x14ac:dyDescent="0.2">
      <c r="A232" s="56" t="s">
        <v>485</v>
      </c>
      <c r="B232" s="46" t="s">
        <v>486</v>
      </c>
      <c r="C232" s="94">
        <v>350</v>
      </c>
      <c r="D232" s="96">
        <v>45474</v>
      </c>
    </row>
    <row r="233" spans="1:4" ht="19.5" customHeight="1" x14ac:dyDescent="0.2">
      <c r="A233" s="56" t="s">
        <v>487</v>
      </c>
      <c r="B233" s="46" t="s">
        <v>488</v>
      </c>
      <c r="C233" s="94">
        <v>350</v>
      </c>
      <c r="D233" s="96">
        <v>45475</v>
      </c>
    </row>
    <row r="234" spans="1:4" ht="19.5" customHeight="1" x14ac:dyDescent="0.2">
      <c r="A234" s="56" t="s">
        <v>489</v>
      </c>
      <c r="B234" s="46" t="s">
        <v>490</v>
      </c>
      <c r="C234" s="94">
        <v>350</v>
      </c>
      <c r="D234" s="96">
        <v>45490</v>
      </c>
    </row>
    <row r="235" spans="1:4" ht="19.5" customHeight="1" x14ac:dyDescent="0.2">
      <c r="A235" s="56" t="s">
        <v>491</v>
      </c>
      <c r="B235" s="46" t="s">
        <v>492</v>
      </c>
      <c r="C235" s="94">
        <v>345</v>
      </c>
      <c r="D235" s="96">
        <v>45475</v>
      </c>
    </row>
    <row r="236" spans="1:4" ht="19.5" customHeight="1" x14ac:dyDescent="0.2">
      <c r="A236" s="56" t="s">
        <v>229</v>
      </c>
      <c r="B236" s="46" t="s">
        <v>77</v>
      </c>
      <c r="C236" s="94">
        <v>337.82</v>
      </c>
      <c r="D236" s="96">
        <v>45482</v>
      </c>
    </row>
    <row r="237" spans="1:4" ht="19.5" customHeight="1" x14ac:dyDescent="0.2">
      <c r="A237" s="56" t="s">
        <v>493</v>
      </c>
      <c r="B237" s="46" t="s">
        <v>494</v>
      </c>
      <c r="C237" s="94">
        <v>319.58999999999997</v>
      </c>
      <c r="D237" s="96">
        <v>45475</v>
      </c>
    </row>
    <row r="238" spans="1:4" ht="19.5" customHeight="1" x14ac:dyDescent="0.2">
      <c r="A238" s="56" t="s">
        <v>153</v>
      </c>
      <c r="B238" s="46" t="s">
        <v>89</v>
      </c>
      <c r="C238" s="94">
        <v>317.97000000000003</v>
      </c>
      <c r="D238" s="96">
        <v>45496</v>
      </c>
    </row>
    <row r="239" spans="1:4" ht="19.5" customHeight="1" x14ac:dyDescent="0.2">
      <c r="A239" s="56" t="s">
        <v>495</v>
      </c>
      <c r="B239" s="46" t="s">
        <v>496</v>
      </c>
      <c r="C239" s="94">
        <v>312</v>
      </c>
      <c r="D239" s="96">
        <v>45474</v>
      </c>
    </row>
    <row r="240" spans="1:4" ht="19.5" customHeight="1" x14ac:dyDescent="0.2">
      <c r="A240" s="56" t="s">
        <v>129</v>
      </c>
      <c r="B240" s="46" t="s">
        <v>96</v>
      </c>
      <c r="C240" s="94">
        <v>303.17</v>
      </c>
      <c r="D240" s="96">
        <v>45490</v>
      </c>
    </row>
    <row r="241" spans="1:4" ht="19.5" customHeight="1" x14ac:dyDescent="0.2">
      <c r="A241" s="56" t="s">
        <v>192</v>
      </c>
      <c r="B241" s="46" t="s">
        <v>210</v>
      </c>
      <c r="C241" s="94">
        <v>301.23</v>
      </c>
      <c r="D241" s="96">
        <v>45475</v>
      </c>
    </row>
    <row r="242" spans="1:4" ht="19.5" customHeight="1" x14ac:dyDescent="0.2">
      <c r="A242" s="56" t="s">
        <v>243</v>
      </c>
      <c r="B242" s="46" t="s">
        <v>445</v>
      </c>
      <c r="C242" s="94">
        <v>301</v>
      </c>
      <c r="D242" s="96">
        <v>45496</v>
      </c>
    </row>
    <row r="243" spans="1:4" ht="19.5" customHeight="1" x14ac:dyDescent="0.2">
      <c r="A243" s="56" t="s">
        <v>497</v>
      </c>
      <c r="B243" s="46" t="s">
        <v>96</v>
      </c>
      <c r="C243" s="94">
        <v>299</v>
      </c>
      <c r="D243" s="96">
        <v>45495</v>
      </c>
    </row>
    <row r="244" spans="1:4" ht="19.5" customHeight="1" x14ac:dyDescent="0.2">
      <c r="A244" s="56" t="s">
        <v>498</v>
      </c>
      <c r="B244" s="46" t="s">
        <v>107</v>
      </c>
      <c r="C244" s="94">
        <v>297</v>
      </c>
      <c r="D244" s="96">
        <v>45476</v>
      </c>
    </row>
    <row r="245" spans="1:4" ht="19.5" customHeight="1" x14ac:dyDescent="0.2">
      <c r="A245" s="56" t="s">
        <v>130</v>
      </c>
      <c r="B245" s="46" t="s">
        <v>199</v>
      </c>
      <c r="C245" s="94">
        <v>290</v>
      </c>
      <c r="D245" s="96">
        <v>45475</v>
      </c>
    </row>
    <row r="246" spans="1:4" ht="19.5" customHeight="1" x14ac:dyDescent="0.2">
      <c r="A246" s="56" t="s">
        <v>499</v>
      </c>
      <c r="B246" s="46" t="s">
        <v>92</v>
      </c>
      <c r="C246" s="94">
        <v>287</v>
      </c>
      <c r="D246" s="96">
        <v>45491</v>
      </c>
    </row>
    <row r="247" spans="1:4" ht="19.5" customHeight="1" x14ac:dyDescent="0.2">
      <c r="A247" s="56" t="s">
        <v>242</v>
      </c>
      <c r="B247" s="46" t="s">
        <v>89</v>
      </c>
      <c r="C247" s="94">
        <v>284.33999999999997</v>
      </c>
      <c r="D247" s="96">
        <v>45495</v>
      </c>
    </row>
    <row r="248" spans="1:4" ht="19.5" customHeight="1" x14ac:dyDescent="0.2">
      <c r="A248" s="56" t="s">
        <v>154</v>
      </c>
      <c r="B248" s="46" t="s">
        <v>500</v>
      </c>
      <c r="C248" s="94">
        <v>282</v>
      </c>
      <c r="D248" s="96">
        <v>45483</v>
      </c>
    </row>
    <row r="249" spans="1:4" ht="19.5" customHeight="1" x14ac:dyDescent="0.2">
      <c r="A249" s="56" t="s">
        <v>501</v>
      </c>
      <c r="B249" s="46" t="s">
        <v>502</v>
      </c>
      <c r="C249" s="94">
        <v>277.83</v>
      </c>
      <c r="D249" s="96">
        <v>45503</v>
      </c>
    </row>
    <row r="250" spans="1:4" ht="19.5" customHeight="1" x14ac:dyDescent="0.2">
      <c r="A250" s="56" t="s">
        <v>153</v>
      </c>
      <c r="B250" s="46" t="s">
        <v>89</v>
      </c>
      <c r="C250" s="94">
        <v>266.44</v>
      </c>
      <c r="D250" s="96">
        <v>45490</v>
      </c>
    </row>
    <row r="251" spans="1:4" ht="19.5" customHeight="1" x14ac:dyDescent="0.2">
      <c r="A251" s="56" t="s">
        <v>136</v>
      </c>
      <c r="B251" s="46" t="s">
        <v>107</v>
      </c>
      <c r="C251" s="94">
        <v>265.39999999999998</v>
      </c>
      <c r="D251" s="96">
        <v>45476</v>
      </c>
    </row>
    <row r="252" spans="1:4" ht="19.5" customHeight="1" x14ac:dyDescent="0.2">
      <c r="A252" s="56" t="s">
        <v>503</v>
      </c>
      <c r="B252" s="46" t="s">
        <v>95</v>
      </c>
      <c r="C252" s="94">
        <v>263.86</v>
      </c>
      <c r="D252" s="96">
        <v>45490</v>
      </c>
    </row>
    <row r="253" spans="1:4" ht="19.5" customHeight="1" x14ac:dyDescent="0.2">
      <c r="A253" s="56" t="s">
        <v>504</v>
      </c>
      <c r="B253" s="46" t="s">
        <v>89</v>
      </c>
      <c r="C253" s="94">
        <v>261.48</v>
      </c>
      <c r="D253" s="96">
        <v>45496</v>
      </c>
    </row>
    <row r="254" spans="1:4" ht="19.5" customHeight="1" x14ac:dyDescent="0.2">
      <c r="A254" s="56" t="s">
        <v>200</v>
      </c>
      <c r="B254" s="46" t="s">
        <v>92</v>
      </c>
      <c r="C254" s="94">
        <v>260</v>
      </c>
      <c r="D254" s="96">
        <v>45497</v>
      </c>
    </row>
    <row r="255" spans="1:4" ht="19.5" customHeight="1" x14ac:dyDescent="0.2">
      <c r="A255" s="56" t="s">
        <v>505</v>
      </c>
      <c r="B255" s="46" t="s">
        <v>506</v>
      </c>
      <c r="C255" s="94">
        <v>254.33</v>
      </c>
      <c r="D255" s="96">
        <v>45490</v>
      </c>
    </row>
    <row r="256" spans="1:4" ht="19.5" customHeight="1" x14ac:dyDescent="0.2">
      <c r="A256" s="56" t="s">
        <v>507</v>
      </c>
      <c r="B256" s="46" t="s">
        <v>152</v>
      </c>
      <c r="C256" s="94">
        <v>250</v>
      </c>
      <c r="D256" s="96">
        <v>45475</v>
      </c>
    </row>
    <row r="257" spans="1:4" ht="19.5" customHeight="1" x14ac:dyDescent="0.2">
      <c r="A257" s="56" t="s">
        <v>231</v>
      </c>
      <c r="B257" s="46" t="s">
        <v>508</v>
      </c>
      <c r="C257" s="94">
        <v>250</v>
      </c>
      <c r="D257" s="96">
        <v>45483</v>
      </c>
    </row>
    <row r="258" spans="1:4" ht="19.5" customHeight="1" x14ac:dyDescent="0.2">
      <c r="A258" s="56" t="s">
        <v>130</v>
      </c>
      <c r="B258" s="46" t="s">
        <v>199</v>
      </c>
      <c r="C258" s="94">
        <v>250</v>
      </c>
      <c r="D258" s="96">
        <v>45495</v>
      </c>
    </row>
    <row r="259" spans="1:4" ht="19.5" customHeight="1" x14ac:dyDescent="0.2">
      <c r="A259" s="56" t="s">
        <v>139</v>
      </c>
      <c r="B259" s="46" t="s">
        <v>509</v>
      </c>
      <c r="C259" s="94">
        <v>250</v>
      </c>
      <c r="D259" s="96">
        <v>45495</v>
      </c>
    </row>
    <row r="260" spans="1:4" ht="19.5" customHeight="1" x14ac:dyDescent="0.2">
      <c r="A260" s="56" t="s">
        <v>510</v>
      </c>
      <c r="B260" s="46" t="s">
        <v>98</v>
      </c>
      <c r="C260" s="94">
        <v>250</v>
      </c>
      <c r="D260" s="96">
        <v>45496</v>
      </c>
    </row>
    <row r="261" spans="1:4" ht="19.5" customHeight="1" x14ac:dyDescent="0.2">
      <c r="A261" s="56" t="s">
        <v>511</v>
      </c>
      <c r="B261" s="46" t="s">
        <v>512</v>
      </c>
      <c r="C261" s="94">
        <v>246.56</v>
      </c>
      <c r="D261" s="96">
        <v>45495</v>
      </c>
    </row>
    <row r="262" spans="1:4" ht="19.5" customHeight="1" x14ac:dyDescent="0.2">
      <c r="A262" s="56" t="s">
        <v>222</v>
      </c>
      <c r="B262" s="46" t="s">
        <v>513</v>
      </c>
      <c r="C262" s="94">
        <v>240</v>
      </c>
      <c r="D262" s="96">
        <v>45490</v>
      </c>
    </row>
    <row r="263" spans="1:4" ht="19.5" customHeight="1" x14ac:dyDescent="0.2">
      <c r="A263" s="56" t="s">
        <v>514</v>
      </c>
      <c r="B263" s="46" t="s">
        <v>515</v>
      </c>
      <c r="C263" s="94">
        <v>239.36</v>
      </c>
      <c r="D263" s="96">
        <v>45474</v>
      </c>
    </row>
    <row r="264" spans="1:4" ht="19.5" customHeight="1" x14ac:dyDescent="0.2">
      <c r="A264" s="56" t="s">
        <v>516</v>
      </c>
      <c r="B264" s="46" t="s">
        <v>517</v>
      </c>
      <c r="C264" s="94">
        <v>228</v>
      </c>
      <c r="D264" s="96">
        <v>45484</v>
      </c>
    </row>
    <row r="265" spans="1:4" ht="19.5" customHeight="1" x14ac:dyDescent="0.2">
      <c r="A265" s="56" t="s">
        <v>518</v>
      </c>
      <c r="B265" s="46" t="s">
        <v>519</v>
      </c>
      <c r="C265" s="94">
        <v>223.32</v>
      </c>
      <c r="D265" s="96">
        <v>45475</v>
      </c>
    </row>
    <row r="266" spans="1:4" ht="19.5" customHeight="1" x14ac:dyDescent="0.2">
      <c r="A266" s="56" t="s">
        <v>520</v>
      </c>
      <c r="B266" s="46" t="s">
        <v>521</v>
      </c>
      <c r="C266" s="94">
        <v>219.36</v>
      </c>
      <c r="D266" s="96">
        <v>45475</v>
      </c>
    </row>
    <row r="267" spans="1:4" ht="19.5" customHeight="1" x14ac:dyDescent="0.2">
      <c r="A267" s="56" t="s">
        <v>522</v>
      </c>
      <c r="B267" s="46" t="s">
        <v>523</v>
      </c>
      <c r="C267" s="94">
        <v>216.55</v>
      </c>
      <c r="D267" s="96">
        <v>45495</v>
      </c>
    </row>
    <row r="268" spans="1:4" ht="19.5" customHeight="1" x14ac:dyDescent="0.2">
      <c r="A268" s="56" t="s">
        <v>122</v>
      </c>
      <c r="B268" s="46" t="s">
        <v>89</v>
      </c>
      <c r="C268" s="94">
        <v>210</v>
      </c>
      <c r="D268" s="96">
        <v>45475</v>
      </c>
    </row>
    <row r="269" spans="1:4" ht="19.5" customHeight="1" x14ac:dyDescent="0.2">
      <c r="A269" s="56" t="s">
        <v>524</v>
      </c>
      <c r="B269" s="46" t="s">
        <v>525</v>
      </c>
      <c r="C269" s="94">
        <v>206.71</v>
      </c>
      <c r="D269" s="96">
        <v>45474</v>
      </c>
    </row>
    <row r="270" spans="1:4" ht="19.5" customHeight="1" x14ac:dyDescent="0.2">
      <c r="A270" s="56" t="s">
        <v>310</v>
      </c>
      <c r="B270" s="46" t="s">
        <v>83</v>
      </c>
      <c r="C270" s="94">
        <v>205</v>
      </c>
      <c r="D270" s="96">
        <v>45475</v>
      </c>
    </row>
    <row r="271" spans="1:4" ht="19.5" customHeight="1" x14ac:dyDescent="0.2">
      <c r="A271" s="56" t="s">
        <v>526</v>
      </c>
      <c r="B271" s="46" t="s">
        <v>527</v>
      </c>
      <c r="C271" s="94">
        <v>200</v>
      </c>
      <c r="D271" s="96">
        <v>45482</v>
      </c>
    </row>
    <row r="272" spans="1:4" ht="19.5" customHeight="1" x14ac:dyDescent="0.2">
      <c r="A272" s="56" t="s">
        <v>231</v>
      </c>
      <c r="B272" s="46" t="s">
        <v>528</v>
      </c>
      <c r="C272" s="94">
        <v>189</v>
      </c>
      <c r="D272" s="96">
        <v>45482</v>
      </c>
    </row>
    <row r="273" spans="1:4" ht="19.5" customHeight="1" x14ac:dyDescent="0.2">
      <c r="A273" s="56" t="s">
        <v>146</v>
      </c>
      <c r="B273" s="46" t="s">
        <v>77</v>
      </c>
      <c r="C273" s="94">
        <v>184.62</v>
      </c>
      <c r="D273" s="96">
        <v>45476</v>
      </c>
    </row>
    <row r="274" spans="1:4" ht="19.5" customHeight="1" x14ac:dyDescent="0.2">
      <c r="A274" s="56" t="s">
        <v>499</v>
      </c>
      <c r="B274" s="46" t="s">
        <v>92</v>
      </c>
      <c r="C274" s="94">
        <v>180</v>
      </c>
      <c r="D274" s="96">
        <v>45483</v>
      </c>
    </row>
    <row r="275" spans="1:4" ht="19.5" customHeight="1" x14ac:dyDescent="0.2">
      <c r="A275" s="56" t="s">
        <v>529</v>
      </c>
      <c r="B275" s="46" t="s">
        <v>530</v>
      </c>
      <c r="C275" s="94">
        <v>177.58</v>
      </c>
      <c r="D275" s="96">
        <v>45503</v>
      </c>
    </row>
    <row r="276" spans="1:4" ht="19.5" customHeight="1" x14ac:dyDescent="0.2">
      <c r="A276" s="56" t="s">
        <v>531</v>
      </c>
      <c r="B276" s="46" t="s">
        <v>532</v>
      </c>
      <c r="C276" s="94">
        <v>175</v>
      </c>
      <c r="D276" s="96">
        <v>45474</v>
      </c>
    </row>
    <row r="277" spans="1:4" ht="19.5" customHeight="1" x14ac:dyDescent="0.2">
      <c r="A277" s="56" t="s">
        <v>533</v>
      </c>
      <c r="B277" s="46" t="s">
        <v>534</v>
      </c>
      <c r="C277" s="94">
        <v>175</v>
      </c>
      <c r="D277" s="96">
        <v>45490</v>
      </c>
    </row>
    <row r="278" spans="1:4" ht="19.5" customHeight="1" x14ac:dyDescent="0.2">
      <c r="A278" s="56" t="s">
        <v>535</v>
      </c>
      <c r="B278" s="46" t="s">
        <v>536</v>
      </c>
      <c r="C278" s="94">
        <v>175</v>
      </c>
      <c r="D278" s="96">
        <v>45504</v>
      </c>
    </row>
    <row r="279" spans="1:4" ht="19.5" customHeight="1" x14ac:dyDescent="0.2">
      <c r="A279" s="56" t="s">
        <v>207</v>
      </c>
      <c r="B279" s="46" t="s">
        <v>98</v>
      </c>
      <c r="C279" s="94">
        <v>172.78</v>
      </c>
      <c r="D279" s="96">
        <v>45483</v>
      </c>
    </row>
    <row r="280" spans="1:4" ht="19.5" customHeight="1" x14ac:dyDescent="0.2">
      <c r="A280" s="56" t="s">
        <v>238</v>
      </c>
      <c r="B280" s="46" t="s">
        <v>88</v>
      </c>
      <c r="C280" s="94">
        <v>166.2</v>
      </c>
      <c r="D280" s="96">
        <v>45504</v>
      </c>
    </row>
    <row r="281" spans="1:4" ht="19.5" customHeight="1" x14ac:dyDescent="0.2">
      <c r="A281" s="56" t="s">
        <v>479</v>
      </c>
      <c r="B281" s="46" t="s">
        <v>480</v>
      </c>
      <c r="C281" s="94">
        <v>165</v>
      </c>
      <c r="D281" s="96">
        <v>45496</v>
      </c>
    </row>
    <row r="282" spans="1:4" ht="19.5" customHeight="1" x14ac:dyDescent="0.2">
      <c r="A282" s="56" t="s">
        <v>191</v>
      </c>
      <c r="B282" s="46" t="s">
        <v>77</v>
      </c>
      <c r="C282" s="94">
        <v>164.46</v>
      </c>
      <c r="D282" s="96">
        <v>45497</v>
      </c>
    </row>
    <row r="283" spans="1:4" ht="19.5" customHeight="1" x14ac:dyDescent="0.2">
      <c r="A283" s="56" t="s">
        <v>537</v>
      </c>
      <c r="B283" s="46" t="s">
        <v>92</v>
      </c>
      <c r="C283" s="94">
        <v>162</v>
      </c>
      <c r="D283" s="96">
        <v>45503</v>
      </c>
    </row>
    <row r="284" spans="1:4" ht="19.5" customHeight="1" x14ac:dyDescent="0.2">
      <c r="A284" s="56" t="s">
        <v>538</v>
      </c>
      <c r="B284" s="46" t="s">
        <v>135</v>
      </c>
      <c r="C284" s="94">
        <v>160</v>
      </c>
      <c r="D284" s="96">
        <v>45496</v>
      </c>
    </row>
    <row r="285" spans="1:4" ht="19.5" customHeight="1" x14ac:dyDescent="0.2">
      <c r="A285" s="56" t="s">
        <v>170</v>
      </c>
      <c r="B285" s="46" t="s">
        <v>81</v>
      </c>
      <c r="C285" s="94">
        <v>157.5</v>
      </c>
      <c r="D285" s="96">
        <v>45476</v>
      </c>
    </row>
    <row r="286" spans="1:4" ht="19.5" customHeight="1" x14ac:dyDescent="0.2">
      <c r="A286" s="56" t="s">
        <v>170</v>
      </c>
      <c r="B286" s="46" t="s">
        <v>81</v>
      </c>
      <c r="C286" s="94">
        <v>157.5</v>
      </c>
      <c r="D286" s="96">
        <v>45490</v>
      </c>
    </row>
    <row r="287" spans="1:4" ht="19.5" customHeight="1" x14ac:dyDescent="0.2">
      <c r="A287" s="56" t="s">
        <v>539</v>
      </c>
      <c r="B287" s="46" t="s">
        <v>227</v>
      </c>
      <c r="C287" s="94">
        <v>156.22999999999999</v>
      </c>
      <c r="D287" s="96">
        <v>45495</v>
      </c>
    </row>
    <row r="288" spans="1:4" ht="19.5" customHeight="1" x14ac:dyDescent="0.2">
      <c r="A288" s="56" t="s">
        <v>189</v>
      </c>
      <c r="B288" s="46" t="s">
        <v>81</v>
      </c>
      <c r="C288" s="94">
        <v>152.46</v>
      </c>
      <c r="D288" s="96">
        <v>45503</v>
      </c>
    </row>
    <row r="289" spans="1:4" ht="19.5" customHeight="1" x14ac:dyDescent="0.2">
      <c r="A289" s="56" t="s">
        <v>123</v>
      </c>
      <c r="B289" s="46" t="s">
        <v>135</v>
      </c>
      <c r="C289" s="94">
        <v>151.44999999999999</v>
      </c>
      <c r="D289" s="96">
        <v>45496</v>
      </c>
    </row>
    <row r="290" spans="1:4" ht="19.5" customHeight="1" x14ac:dyDescent="0.2">
      <c r="A290" s="56" t="s">
        <v>136</v>
      </c>
      <c r="B290" s="46" t="s">
        <v>107</v>
      </c>
      <c r="C290" s="94">
        <v>150.19999999999999</v>
      </c>
      <c r="D290" s="96">
        <v>45482</v>
      </c>
    </row>
    <row r="291" spans="1:4" ht="19.5" customHeight="1" x14ac:dyDescent="0.2">
      <c r="A291" s="56" t="s">
        <v>540</v>
      </c>
      <c r="B291" s="46" t="s">
        <v>541</v>
      </c>
      <c r="C291" s="94">
        <v>150</v>
      </c>
      <c r="D291" s="96">
        <v>45496</v>
      </c>
    </row>
    <row r="292" spans="1:4" ht="19.5" customHeight="1" x14ac:dyDescent="0.2">
      <c r="A292" s="56" t="s">
        <v>542</v>
      </c>
      <c r="B292" s="46" t="s">
        <v>519</v>
      </c>
      <c r="C292" s="94">
        <v>146.06</v>
      </c>
      <c r="D292" s="96">
        <v>45482</v>
      </c>
    </row>
    <row r="293" spans="1:4" ht="19.5" customHeight="1" x14ac:dyDescent="0.2">
      <c r="A293" s="56" t="s">
        <v>394</v>
      </c>
      <c r="B293" s="46" t="s">
        <v>543</v>
      </c>
      <c r="C293" s="94">
        <v>144.76</v>
      </c>
      <c r="D293" s="96">
        <v>45484</v>
      </c>
    </row>
    <row r="294" spans="1:4" ht="19.5" customHeight="1" x14ac:dyDescent="0.2">
      <c r="A294" s="56" t="s">
        <v>418</v>
      </c>
      <c r="B294" s="46" t="s">
        <v>81</v>
      </c>
      <c r="C294" s="94">
        <v>144.41</v>
      </c>
      <c r="D294" s="96">
        <v>45475</v>
      </c>
    </row>
    <row r="295" spans="1:4" ht="19.5" customHeight="1" x14ac:dyDescent="0.2">
      <c r="A295" s="56" t="s">
        <v>544</v>
      </c>
      <c r="B295" s="46" t="s">
        <v>545</v>
      </c>
      <c r="C295" s="94">
        <v>144</v>
      </c>
      <c r="D295" s="96">
        <v>45503</v>
      </c>
    </row>
    <row r="296" spans="1:4" ht="19.5" customHeight="1" x14ac:dyDescent="0.2">
      <c r="A296" s="56" t="s">
        <v>157</v>
      </c>
      <c r="B296" s="46" t="s">
        <v>82</v>
      </c>
      <c r="C296" s="94">
        <v>140.59</v>
      </c>
      <c r="D296" s="96">
        <v>45482</v>
      </c>
    </row>
    <row r="297" spans="1:4" ht="19.5" customHeight="1" x14ac:dyDescent="0.2">
      <c r="A297" s="56" t="s">
        <v>546</v>
      </c>
      <c r="B297" s="46" t="s">
        <v>547</v>
      </c>
      <c r="C297" s="94">
        <v>136.68</v>
      </c>
      <c r="D297" s="96">
        <v>45474</v>
      </c>
    </row>
    <row r="298" spans="1:4" ht="19.5" customHeight="1" x14ac:dyDescent="0.2">
      <c r="A298" s="56" t="s">
        <v>248</v>
      </c>
      <c r="B298" s="46" t="s">
        <v>548</v>
      </c>
      <c r="C298" s="94">
        <v>135</v>
      </c>
      <c r="D298" s="96">
        <v>45496</v>
      </c>
    </row>
    <row r="299" spans="1:4" ht="19.5" customHeight="1" x14ac:dyDescent="0.2">
      <c r="A299" s="56" t="s">
        <v>221</v>
      </c>
      <c r="B299" s="46" t="s">
        <v>549</v>
      </c>
      <c r="C299" s="94">
        <v>129.54</v>
      </c>
      <c r="D299" s="96">
        <v>45496</v>
      </c>
    </row>
    <row r="300" spans="1:4" ht="19.5" customHeight="1" x14ac:dyDescent="0.2">
      <c r="A300" s="56" t="s">
        <v>550</v>
      </c>
      <c r="B300" s="46" t="s">
        <v>551</v>
      </c>
      <c r="C300" s="94">
        <v>128.91</v>
      </c>
      <c r="D300" s="96">
        <v>45474</v>
      </c>
    </row>
    <row r="301" spans="1:4" ht="19.5" customHeight="1" x14ac:dyDescent="0.2">
      <c r="A301" s="56" t="s">
        <v>454</v>
      </c>
      <c r="B301" s="46" t="s">
        <v>552</v>
      </c>
      <c r="C301" s="94">
        <v>128</v>
      </c>
      <c r="D301" s="96">
        <v>45475</v>
      </c>
    </row>
    <row r="302" spans="1:4" ht="19.5" customHeight="1" x14ac:dyDescent="0.2">
      <c r="A302" s="56" t="s">
        <v>153</v>
      </c>
      <c r="B302" s="46" t="s">
        <v>89</v>
      </c>
      <c r="C302" s="94">
        <v>127.95</v>
      </c>
      <c r="D302" s="96">
        <v>45482</v>
      </c>
    </row>
    <row r="303" spans="1:4" ht="19.5" customHeight="1" x14ac:dyDescent="0.2">
      <c r="A303" s="56" t="s">
        <v>123</v>
      </c>
      <c r="B303" s="46" t="s">
        <v>553</v>
      </c>
      <c r="C303" s="94">
        <v>125.7</v>
      </c>
      <c r="D303" s="96">
        <v>45482</v>
      </c>
    </row>
    <row r="304" spans="1:4" ht="19.5" customHeight="1" x14ac:dyDescent="0.2">
      <c r="A304" s="56" t="s">
        <v>130</v>
      </c>
      <c r="B304" s="46" t="s">
        <v>199</v>
      </c>
      <c r="C304" s="94">
        <v>125</v>
      </c>
      <c r="D304" s="96">
        <v>45496</v>
      </c>
    </row>
    <row r="305" spans="1:4" ht="19.5" customHeight="1" x14ac:dyDescent="0.2">
      <c r="A305" s="56" t="s">
        <v>554</v>
      </c>
      <c r="B305" s="46" t="s">
        <v>555</v>
      </c>
      <c r="C305" s="94">
        <v>122.85</v>
      </c>
      <c r="D305" s="96">
        <v>45495</v>
      </c>
    </row>
    <row r="306" spans="1:4" ht="19.5" customHeight="1" x14ac:dyDescent="0.2">
      <c r="A306" s="56" t="s">
        <v>556</v>
      </c>
      <c r="B306" s="46" t="s">
        <v>557</v>
      </c>
      <c r="C306" s="94">
        <v>120</v>
      </c>
      <c r="D306" s="96">
        <v>45474</v>
      </c>
    </row>
    <row r="307" spans="1:4" ht="19.5" customHeight="1" x14ac:dyDescent="0.2">
      <c r="A307" s="56" t="s">
        <v>246</v>
      </c>
      <c r="B307" s="46" t="s">
        <v>83</v>
      </c>
      <c r="C307" s="94">
        <v>120</v>
      </c>
      <c r="D307" s="96">
        <v>45482</v>
      </c>
    </row>
    <row r="308" spans="1:4" ht="19.5" customHeight="1" x14ac:dyDescent="0.2">
      <c r="A308" s="56" t="s">
        <v>558</v>
      </c>
      <c r="B308" s="46" t="s">
        <v>559</v>
      </c>
      <c r="C308" s="94">
        <v>120</v>
      </c>
      <c r="D308" s="96">
        <v>45496</v>
      </c>
    </row>
    <row r="309" spans="1:4" ht="19.5" customHeight="1" x14ac:dyDescent="0.2">
      <c r="A309" s="56" t="s">
        <v>560</v>
      </c>
      <c r="B309" s="46" t="s">
        <v>561</v>
      </c>
      <c r="C309" s="94">
        <v>118.05</v>
      </c>
      <c r="D309" s="96">
        <v>45474</v>
      </c>
    </row>
    <row r="310" spans="1:4" ht="19.5" customHeight="1" x14ac:dyDescent="0.2">
      <c r="A310" s="56" t="s">
        <v>156</v>
      </c>
      <c r="B310" s="46" t="s">
        <v>241</v>
      </c>
      <c r="C310" s="94">
        <v>117.72</v>
      </c>
      <c r="D310" s="96">
        <v>45476</v>
      </c>
    </row>
    <row r="311" spans="1:4" ht="19.5" customHeight="1" x14ac:dyDescent="0.2">
      <c r="A311" s="56" t="s">
        <v>156</v>
      </c>
      <c r="B311" s="46" t="s">
        <v>241</v>
      </c>
      <c r="C311" s="94">
        <v>117.72</v>
      </c>
      <c r="D311" s="96">
        <v>45503</v>
      </c>
    </row>
    <row r="312" spans="1:4" ht="19.5" customHeight="1" x14ac:dyDescent="0.2">
      <c r="A312" s="56" t="s">
        <v>157</v>
      </c>
      <c r="B312" s="46" t="s">
        <v>82</v>
      </c>
      <c r="C312" s="94">
        <v>114.3</v>
      </c>
      <c r="D312" s="96">
        <v>45496</v>
      </c>
    </row>
    <row r="313" spans="1:4" ht="19.5" customHeight="1" x14ac:dyDescent="0.2">
      <c r="A313" s="56" t="s">
        <v>562</v>
      </c>
      <c r="B313" s="46" t="s">
        <v>536</v>
      </c>
      <c r="C313" s="94">
        <v>114</v>
      </c>
      <c r="D313" s="96">
        <v>45504</v>
      </c>
    </row>
    <row r="314" spans="1:4" ht="19.5" customHeight="1" x14ac:dyDescent="0.2">
      <c r="A314" s="56" t="s">
        <v>93</v>
      </c>
      <c r="B314" s="46" t="s">
        <v>166</v>
      </c>
      <c r="C314" s="94">
        <v>113.97</v>
      </c>
      <c r="D314" s="96">
        <v>45497</v>
      </c>
    </row>
    <row r="315" spans="1:4" ht="19.5" customHeight="1" x14ac:dyDescent="0.2">
      <c r="A315" s="56" t="s">
        <v>146</v>
      </c>
      <c r="B315" s="46" t="s">
        <v>77</v>
      </c>
      <c r="C315" s="94">
        <v>113.54</v>
      </c>
      <c r="D315" s="96">
        <v>45497</v>
      </c>
    </row>
    <row r="316" spans="1:4" ht="19.5" customHeight="1" x14ac:dyDescent="0.2">
      <c r="A316" s="56" t="s">
        <v>124</v>
      </c>
      <c r="B316" s="46" t="s">
        <v>149</v>
      </c>
      <c r="C316" s="94">
        <v>109.46</v>
      </c>
      <c r="D316" s="96">
        <v>45482</v>
      </c>
    </row>
    <row r="317" spans="1:4" ht="19.5" customHeight="1" x14ac:dyDescent="0.2">
      <c r="A317" s="56" t="s">
        <v>394</v>
      </c>
      <c r="B317" s="46" t="s">
        <v>563</v>
      </c>
      <c r="C317" s="94">
        <v>105</v>
      </c>
      <c r="D317" s="96">
        <v>45496</v>
      </c>
    </row>
    <row r="318" spans="1:4" ht="19.5" customHeight="1" x14ac:dyDescent="0.2">
      <c r="A318" s="56" t="s">
        <v>564</v>
      </c>
      <c r="B318" s="46" t="s">
        <v>565</v>
      </c>
      <c r="C318" s="94">
        <v>100</v>
      </c>
      <c r="D318" s="96">
        <v>45495</v>
      </c>
    </row>
    <row r="319" spans="1:4" ht="19.5" customHeight="1" x14ac:dyDescent="0.2">
      <c r="A319" s="56" t="s">
        <v>566</v>
      </c>
      <c r="B319" s="46" t="s">
        <v>567</v>
      </c>
      <c r="C319" s="94">
        <v>100</v>
      </c>
      <c r="D319" s="96">
        <v>45503</v>
      </c>
    </row>
    <row r="320" spans="1:4" ht="19.5" customHeight="1" x14ac:dyDescent="0.2">
      <c r="A320" s="56" t="s">
        <v>126</v>
      </c>
      <c r="B320" s="46" t="s">
        <v>188</v>
      </c>
      <c r="C320" s="94">
        <v>98.36</v>
      </c>
      <c r="D320" s="96">
        <v>45475</v>
      </c>
    </row>
    <row r="321" spans="1:4" ht="19.5" customHeight="1" x14ac:dyDescent="0.2">
      <c r="A321" s="56" t="s">
        <v>568</v>
      </c>
      <c r="B321" s="46" t="s">
        <v>569</v>
      </c>
      <c r="C321" s="94">
        <v>97</v>
      </c>
      <c r="D321" s="96">
        <v>45503</v>
      </c>
    </row>
    <row r="322" spans="1:4" ht="19.5" customHeight="1" x14ac:dyDescent="0.2">
      <c r="A322" s="56" t="s">
        <v>193</v>
      </c>
      <c r="B322" s="46" t="s">
        <v>570</v>
      </c>
      <c r="C322" s="94">
        <v>91.66</v>
      </c>
      <c r="D322" s="96">
        <v>45490</v>
      </c>
    </row>
    <row r="323" spans="1:4" ht="19.5" customHeight="1" x14ac:dyDescent="0.2">
      <c r="A323" s="56" t="s">
        <v>194</v>
      </c>
      <c r="B323" s="46" t="s">
        <v>570</v>
      </c>
      <c r="C323" s="94">
        <v>91.66</v>
      </c>
      <c r="D323" s="96">
        <v>45490</v>
      </c>
    </row>
    <row r="324" spans="1:4" ht="19.5" customHeight="1" x14ac:dyDescent="0.2">
      <c r="A324" s="56" t="s">
        <v>571</v>
      </c>
      <c r="B324" s="46" t="s">
        <v>572</v>
      </c>
      <c r="C324" s="94">
        <v>91.55</v>
      </c>
      <c r="D324" s="96">
        <v>45503</v>
      </c>
    </row>
    <row r="325" spans="1:4" ht="19.5" customHeight="1" x14ac:dyDescent="0.2">
      <c r="A325" s="56" t="s">
        <v>226</v>
      </c>
      <c r="B325" s="46" t="s">
        <v>95</v>
      </c>
      <c r="C325" s="94">
        <v>90.64</v>
      </c>
      <c r="D325" s="96">
        <v>45495</v>
      </c>
    </row>
    <row r="326" spans="1:4" ht="19.5" customHeight="1" x14ac:dyDescent="0.2">
      <c r="A326" s="56" t="s">
        <v>157</v>
      </c>
      <c r="B326" s="46" t="s">
        <v>82</v>
      </c>
      <c r="C326" s="94">
        <v>86.35</v>
      </c>
      <c r="D326" s="96">
        <v>45503</v>
      </c>
    </row>
    <row r="327" spans="1:4" ht="19.5" customHeight="1" x14ac:dyDescent="0.2">
      <c r="A327" s="56" t="s">
        <v>562</v>
      </c>
      <c r="B327" s="46" t="s">
        <v>573</v>
      </c>
      <c r="C327" s="94">
        <v>78</v>
      </c>
      <c r="D327" s="96">
        <v>45497</v>
      </c>
    </row>
    <row r="328" spans="1:4" ht="19.5" customHeight="1" x14ac:dyDescent="0.2">
      <c r="A328" s="56" t="s">
        <v>574</v>
      </c>
      <c r="B328" s="46" t="s">
        <v>575</v>
      </c>
      <c r="C328" s="94">
        <v>76.06</v>
      </c>
      <c r="D328" s="96">
        <v>45475</v>
      </c>
    </row>
    <row r="329" spans="1:4" ht="19.5" customHeight="1" x14ac:dyDescent="0.2">
      <c r="A329" s="56" t="s">
        <v>576</v>
      </c>
      <c r="B329" s="46" t="s">
        <v>577</v>
      </c>
      <c r="C329" s="94">
        <v>75.11</v>
      </c>
      <c r="D329" s="96">
        <v>45495</v>
      </c>
    </row>
    <row r="330" spans="1:4" ht="19.5" customHeight="1" x14ac:dyDescent="0.2">
      <c r="A330" s="56" t="s">
        <v>578</v>
      </c>
      <c r="B330" s="46" t="s">
        <v>135</v>
      </c>
      <c r="C330" s="94">
        <v>75</v>
      </c>
      <c r="D330" s="96">
        <v>45503</v>
      </c>
    </row>
    <row r="331" spans="1:4" ht="19.5" customHeight="1" x14ac:dyDescent="0.2">
      <c r="A331" s="56" t="s">
        <v>579</v>
      </c>
      <c r="B331" s="46" t="s">
        <v>580</v>
      </c>
      <c r="C331" s="94">
        <v>71</v>
      </c>
      <c r="D331" s="96">
        <v>45496</v>
      </c>
    </row>
    <row r="332" spans="1:4" ht="19.5" customHeight="1" x14ac:dyDescent="0.2">
      <c r="A332" s="56" t="s">
        <v>581</v>
      </c>
      <c r="B332" s="46" t="s">
        <v>515</v>
      </c>
      <c r="C332" s="94">
        <v>70.540000000000006</v>
      </c>
      <c r="D332" s="96">
        <v>45474</v>
      </c>
    </row>
    <row r="333" spans="1:4" ht="19.5" customHeight="1" x14ac:dyDescent="0.2">
      <c r="A333" s="56" t="s">
        <v>189</v>
      </c>
      <c r="B333" s="46" t="s">
        <v>81</v>
      </c>
      <c r="C333" s="94">
        <v>70.34</v>
      </c>
      <c r="D333" s="96">
        <v>45490</v>
      </c>
    </row>
    <row r="334" spans="1:4" ht="19.5" customHeight="1" x14ac:dyDescent="0.2">
      <c r="A334" s="56" t="s">
        <v>136</v>
      </c>
      <c r="B334" s="46" t="s">
        <v>225</v>
      </c>
      <c r="C334" s="94">
        <v>70</v>
      </c>
      <c r="D334" s="96">
        <v>45496</v>
      </c>
    </row>
    <row r="335" spans="1:4" ht="19.5" customHeight="1" x14ac:dyDescent="0.2">
      <c r="A335" s="56" t="s">
        <v>582</v>
      </c>
      <c r="B335" s="46" t="s">
        <v>81</v>
      </c>
      <c r="C335" s="94">
        <v>68.66</v>
      </c>
      <c r="D335" s="96">
        <v>45475</v>
      </c>
    </row>
    <row r="336" spans="1:4" ht="19.5" customHeight="1" x14ac:dyDescent="0.2">
      <c r="A336" s="56" t="s">
        <v>583</v>
      </c>
      <c r="B336" s="46" t="s">
        <v>81</v>
      </c>
      <c r="C336" s="94">
        <v>65</v>
      </c>
      <c r="D336" s="96">
        <v>45497</v>
      </c>
    </row>
    <row r="337" spans="1:4" ht="19.5" customHeight="1" x14ac:dyDescent="0.2">
      <c r="A337" s="56" t="s">
        <v>93</v>
      </c>
      <c r="B337" s="46" t="s">
        <v>140</v>
      </c>
      <c r="C337" s="94">
        <v>62.51</v>
      </c>
      <c r="D337" s="96">
        <v>45495</v>
      </c>
    </row>
    <row r="338" spans="1:4" ht="19.5" customHeight="1" x14ac:dyDescent="0.2">
      <c r="A338" s="56" t="s">
        <v>252</v>
      </c>
      <c r="B338" s="46" t="s">
        <v>253</v>
      </c>
      <c r="C338" s="94">
        <v>59.8</v>
      </c>
      <c r="D338" s="96">
        <v>45475</v>
      </c>
    </row>
    <row r="339" spans="1:4" ht="19.5" customHeight="1" x14ac:dyDescent="0.2">
      <c r="A339" s="56" t="s">
        <v>196</v>
      </c>
      <c r="B339" s="46" t="s">
        <v>135</v>
      </c>
      <c r="C339" s="94">
        <v>58.73</v>
      </c>
      <c r="D339" s="96">
        <v>45495</v>
      </c>
    </row>
    <row r="340" spans="1:4" ht="19.5" customHeight="1" x14ac:dyDescent="0.2">
      <c r="A340" s="56" t="s">
        <v>471</v>
      </c>
      <c r="B340" s="46" t="s">
        <v>584</v>
      </c>
      <c r="C340" s="94">
        <v>54</v>
      </c>
      <c r="D340" s="96">
        <v>45496</v>
      </c>
    </row>
    <row r="341" spans="1:4" ht="19.5" customHeight="1" x14ac:dyDescent="0.2">
      <c r="A341" s="56" t="s">
        <v>452</v>
      </c>
      <c r="B341" s="46" t="s">
        <v>81</v>
      </c>
      <c r="C341" s="94">
        <v>53.28</v>
      </c>
      <c r="D341" s="96">
        <v>45490</v>
      </c>
    </row>
    <row r="342" spans="1:4" ht="19.5" customHeight="1" x14ac:dyDescent="0.2">
      <c r="A342" s="56" t="s">
        <v>187</v>
      </c>
      <c r="B342" s="46" t="s">
        <v>135</v>
      </c>
      <c r="C342" s="94">
        <v>51.44</v>
      </c>
      <c r="D342" s="96">
        <v>45490</v>
      </c>
    </row>
    <row r="343" spans="1:4" ht="19.5" customHeight="1" x14ac:dyDescent="0.2">
      <c r="A343" s="56" t="s">
        <v>585</v>
      </c>
      <c r="B343" s="46" t="s">
        <v>586</v>
      </c>
      <c r="C343" s="94">
        <v>50.72</v>
      </c>
      <c r="D343" s="96">
        <v>45475</v>
      </c>
    </row>
    <row r="344" spans="1:4" ht="19.5" customHeight="1" x14ac:dyDescent="0.2">
      <c r="A344" s="56" t="s">
        <v>587</v>
      </c>
      <c r="B344" s="46" t="s">
        <v>588</v>
      </c>
      <c r="C344" s="94">
        <v>50</v>
      </c>
      <c r="D344" s="96">
        <v>45496</v>
      </c>
    </row>
    <row r="345" spans="1:4" ht="19.5" customHeight="1" x14ac:dyDescent="0.2">
      <c r="A345" s="56" t="s">
        <v>87</v>
      </c>
      <c r="B345" s="46" t="s">
        <v>88</v>
      </c>
      <c r="C345" s="94">
        <v>47.71</v>
      </c>
      <c r="D345" s="96">
        <v>45495</v>
      </c>
    </row>
    <row r="346" spans="1:4" ht="19.5" customHeight="1" x14ac:dyDescent="0.2">
      <c r="A346" s="56" t="s">
        <v>589</v>
      </c>
      <c r="B346" s="46" t="s">
        <v>586</v>
      </c>
      <c r="C346" s="94">
        <v>46.63</v>
      </c>
      <c r="D346" s="96">
        <v>45474</v>
      </c>
    </row>
    <row r="347" spans="1:4" ht="19.5" customHeight="1" x14ac:dyDescent="0.2">
      <c r="A347" s="56" t="s">
        <v>560</v>
      </c>
      <c r="B347" s="46" t="s">
        <v>561</v>
      </c>
      <c r="C347" s="94">
        <v>44.72</v>
      </c>
      <c r="D347" s="96">
        <v>45476</v>
      </c>
    </row>
    <row r="348" spans="1:4" ht="19.5" customHeight="1" x14ac:dyDescent="0.2">
      <c r="A348" s="56" t="s">
        <v>590</v>
      </c>
      <c r="B348" s="46" t="s">
        <v>591</v>
      </c>
      <c r="C348" s="94">
        <v>44.55</v>
      </c>
      <c r="D348" s="96">
        <v>45496</v>
      </c>
    </row>
    <row r="349" spans="1:4" ht="19.5" customHeight="1" x14ac:dyDescent="0.2">
      <c r="A349" s="56" t="s">
        <v>592</v>
      </c>
      <c r="B349" s="46" t="s">
        <v>227</v>
      </c>
      <c r="C349" s="94">
        <v>44.2</v>
      </c>
      <c r="D349" s="96">
        <v>45476</v>
      </c>
    </row>
    <row r="350" spans="1:4" ht="19.5" customHeight="1" x14ac:dyDescent="0.2">
      <c r="A350" s="56" t="s">
        <v>593</v>
      </c>
      <c r="B350" s="46" t="s">
        <v>82</v>
      </c>
      <c r="C350" s="94">
        <v>40.58</v>
      </c>
      <c r="D350" s="96">
        <v>45490</v>
      </c>
    </row>
    <row r="351" spans="1:4" ht="19.5" customHeight="1" x14ac:dyDescent="0.2">
      <c r="A351" s="56" t="s">
        <v>250</v>
      </c>
      <c r="B351" s="46" t="s">
        <v>251</v>
      </c>
      <c r="C351" s="94">
        <v>40</v>
      </c>
      <c r="D351" s="96">
        <v>45482</v>
      </c>
    </row>
    <row r="352" spans="1:4" ht="19.5" customHeight="1" x14ac:dyDescent="0.2">
      <c r="A352" s="56" t="s">
        <v>594</v>
      </c>
      <c r="B352" s="46" t="s">
        <v>595</v>
      </c>
      <c r="C352" s="94">
        <v>39.75</v>
      </c>
      <c r="D352" s="96">
        <v>45482</v>
      </c>
    </row>
    <row r="353" spans="1:4" ht="19.5" customHeight="1" x14ac:dyDescent="0.2">
      <c r="A353" s="56" t="s">
        <v>93</v>
      </c>
      <c r="B353" s="46" t="s">
        <v>596</v>
      </c>
      <c r="C353" s="94">
        <v>37.99</v>
      </c>
      <c r="D353" s="96">
        <v>45476</v>
      </c>
    </row>
    <row r="354" spans="1:4" ht="19.5" customHeight="1" x14ac:dyDescent="0.2">
      <c r="A354" s="56" t="s">
        <v>597</v>
      </c>
      <c r="B354" s="46" t="s">
        <v>210</v>
      </c>
      <c r="C354" s="94">
        <v>37.99</v>
      </c>
      <c r="D354" s="96">
        <v>45476</v>
      </c>
    </row>
    <row r="355" spans="1:4" ht="19.5" customHeight="1" x14ac:dyDescent="0.2">
      <c r="A355" s="56" t="s">
        <v>197</v>
      </c>
      <c r="B355" s="46" t="s">
        <v>195</v>
      </c>
      <c r="C355" s="94">
        <v>37.590000000000003</v>
      </c>
      <c r="D355" s="96">
        <v>45475</v>
      </c>
    </row>
    <row r="356" spans="1:4" ht="19.5" customHeight="1" x14ac:dyDescent="0.2">
      <c r="A356" s="56" t="s">
        <v>598</v>
      </c>
      <c r="B356" s="46" t="s">
        <v>225</v>
      </c>
      <c r="C356" s="94">
        <v>36.92</v>
      </c>
      <c r="D356" s="96">
        <v>45495</v>
      </c>
    </row>
    <row r="357" spans="1:4" ht="19.5" customHeight="1" x14ac:dyDescent="0.2">
      <c r="A357" s="56" t="s">
        <v>136</v>
      </c>
      <c r="B357" s="46" t="s">
        <v>225</v>
      </c>
      <c r="C357" s="94">
        <v>35</v>
      </c>
      <c r="D357" s="96">
        <v>45503</v>
      </c>
    </row>
    <row r="358" spans="1:4" ht="19.5" customHeight="1" x14ac:dyDescent="0.2">
      <c r="A358" s="56" t="s">
        <v>599</v>
      </c>
      <c r="B358" s="46" t="s">
        <v>600</v>
      </c>
      <c r="C358" s="94">
        <v>34.93</v>
      </c>
      <c r="D358" s="96">
        <v>45482</v>
      </c>
    </row>
    <row r="359" spans="1:4" ht="19.5" customHeight="1" x14ac:dyDescent="0.2">
      <c r="A359" s="56" t="s">
        <v>590</v>
      </c>
      <c r="B359" s="46" t="s">
        <v>601</v>
      </c>
      <c r="C359" s="94">
        <v>34.200000000000003</v>
      </c>
      <c r="D359" s="96">
        <v>45475</v>
      </c>
    </row>
    <row r="360" spans="1:4" ht="19.5" customHeight="1" x14ac:dyDescent="0.2">
      <c r="A360" s="56" t="s">
        <v>136</v>
      </c>
      <c r="B360" s="46" t="s">
        <v>225</v>
      </c>
      <c r="C360" s="94">
        <v>30</v>
      </c>
      <c r="D360" s="96">
        <v>45476</v>
      </c>
    </row>
    <row r="361" spans="1:4" ht="19.5" customHeight="1" x14ac:dyDescent="0.2">
      <c r="A361" s="56" t="s">
        <v>602</v>
      </c>
      <c r="B361" s="46" t="s">
        <v>91</v>
      </c>
      <c r="C361" s="94">
        <v>28</v>
      </c>
      <c r="D361" s="96">
        <v>45496</v>
      </c>
    </row>
    <row r="362" spans="1:4" ht="19.5" customHeight="1" x14ac:dyDescent="0.2">
      <c r="A362" s="56" t="s">
        <v>603</v>
      </c>
      <c r="B362" s="46" t="s">
        <v>604</v>
      </c>
      <c r="C362" s="94">
        <v>25</v>
      </c>
      <c r="D362" s="96">
        <v>45490</v>
      </c>
    </row>
    <row r="363" spans="1:4" ht="19.5" customHeight="1" x14ac:dyDescent="0.2">
      <c r="A363" s="56" t="s">
        <v>605</v>
      </c>
      <c r="B363" s="46" t="s">
        <v>606</v>
      </c>
      <c r="C363" s="94">
        <v>25</v>
      </c>
      <c r="D363" s="96">
        <v>45490</v>
      </c>
    </row>
    <row r="364" spans="1:4" ht="19.5" customHeight="1" x14ac:dyDescent="0.2">
      <c r="A364" s="56" t="s">
        <v>607</v>
      </c>
      <c r="B364" s="46" t="s">
        <v>595</v>
      </c>
      <c r="C364" s="94">
        <v>23.96</v>
      </c>
      <c r="D364" s="96">
        <v>45482</v>
      </c>
    </row>
    <row r="365" spans="1:4" ht="19.5" customHeight="1" x14ac:dyDescent="0.2">
      <c r="A365" s="56" t="s">
        <v>247</v>
      </c>
      <c r="B365" s="46" t="s">
        <v>210</v>
      </c>
      <c r="C365" s="94">
        <v>23.58</v>
      </c>
      <c r="D365" s="96">
        <v>45482</v>
      </c>
    </row>
    <row r="366" spans="1:4" ht="19.5" customHeight="1" x14ac:dyDescent="0.2">
      <c r="A366" s="56" t="s">
        <v>608</v>
      </c>
      <c r="B366" s="46" t="s">
        <v>210</v>
      </c>
      <c r="C366" s="94">
        <v>23.45</v>
      </c>
      <c r="D366" s="96">
        <v>45482</v>
      </c>
    </row>
    <row r="367" spans="1:4" ht="19.5" customHeight="1" x14ac:dyDescent="0.2">
      <c r="A367" s="56" t="s">
        <v>609</v>
      </c>
      <c r="B367" s="46" t="s">
        <v>610</v>
      </c>
      <c r="C367" s="94">
        <v>23.07</v>
      </c>
      <c r="D367" s="96">
        <v>45483</v>
      </c>
    </row>
    <row r="368" spans="1:4" ht="19.5" customHeight="1" x14ac:dyDescent="0.2">
      <c r="A368" s="56" t="s">
        <v>167</v>
      </c>
      <c r="B368" s="46" t="s">
        <v>158</v>
      </c>
      <c r="C368" s="94">
        <v>19.66</v>
      </c>
      <c r="D368" s="96">
        <v>45503</v>
      </c>
    </row>
    <row r="369" spans="1:4" ht="19.5" customHeight="1" x14ac:dyDescent="0.2">
      <c r="A369" s="56" t="s">
        <v>380</v>
      </c>
      <c r="B369" s="46" t="s">
        <v>92</v>
      </c>
      <c r="C369" s="94">
        <v>18</v>
      </c>
      <c r="D369" s="96">
        <v>45497</v>
      </c>
    </row>
    <row r="370" spans="1:4" ht="19.5" customHeight="1" x14ac:dyDescent="0.2">
      <c r="A370" s="56" t="s">
        <v>418</v>
      </c>
      <c r="B370" s="46" t="s">
        <v>81</v>
      </c>
      <c r="C370" s="94">
        <v>17.98</v>
      </c>
      <c r="D370" s="96">
        <v>45503</v>
      </c>
    </row>
    <row r="371" spans="1:4" ht="19.5" customHeight="1" x14ac:dyDescent="0.2">
      <c r="A371" s="56" t="s">
        <v>546</v>
      </c>
      <c r="B371" s="46" t="s">
        <v>547</v>
      </c>
      <c r="C371" s="94">
        <v>17.89</v>
      </c>
      <c r="D371" s="96">
        <v>45475</v>
      </c>
    </row>
    <row r="372" spans="1:4" ht="19.5" customHeight="1" x14ac:dyDescent="0.2">
      <c r="A372" s="56" t="s">
        <v>104</v>
      </c>
      <c r="B372" s="46" t="s">
        <v>611</v>
      </c>
      <c r="C372" s="94">
        <v>17.09</v>
      </c>
      <c r="D372" s="96">
        <v>45496</v>
      </c>
    </row>
    <row r="373" spans="1:4" ht="19.5" customHeight="1" x14ac:dyDescent="0.2">
      <c r="A373" s="56" t="s">
        <v>612</v>
      </c>
      <c r="B373" s="46" t="s">
        <v>613</v>
      </c>
      <c r="C373" s="94">
        <v>15.88</v>
      </c>
      <c r="D373" s="96">
        <v>45503</v>
      </c>
    </row>
    <row r="374" spans="1:4" ht="19.5" customHeight="1" x14ac:dyDescent="0.2">
      <c r="A374" s="56" t="s">
        <v>252</v>
      </c>
      <c r="B374" s="46" t="s">
        <v>614</v>
      </c>
      <c r="C374" s="94">
        <v>15.43</v>
      </c>
      <c r="D374" s="96">
        <v>45490</v>
      </c>
    </row>
    <row r="375" spans="1:4" ht="19.5" customHeight="1" x14ac:dyDescent="0.2">
      <c r="A375" s="56" t="s">
        <v>252</v>
      </c>
      <c r="B375" s="46" t="s">
        <v>614</v>
      </c>
      <c r="C375" s="94">
        <v>15</v>
      </c>
      <c r="D375" s="96">
        <v>45474</v>
      </c>
    </row>
    <row r="376" spans="1:4" ht="19.5" customHeight="1" x14ac:dyDescent="0.2">
      <c r="A376" s="56" t="s">
        <v>244</v>
      </c>
      <c r="B376" s="46" t="s">
        <v>245</v>
      </c>
      <c r="C376" s="94">
        <v>12.8</v>
      </c>
      <c r="D376" s="96">
        <v>45476</v>
      </c>
    </row>
    <row r="377" spans="1:4" ht="19.5" customHeight="1" x14ac:dyDescent="0.2">
      <c r="A377" s="56" t="s">
        <v>615</v>
      </c>
      <c r="B377" s="46" t="s">
        <v>239</v>
      </c>
      <c r="C377" s="94">
        <v>12.5</v>
      </c>
      <c r="D377" s="96">
        <v>45476</v>
      </c>
    </row>
    <row r="378" spans="1:4" ht="19.5" customHeight="1" x14ac:dyDescent="0.2">
      <c r="A378" s="56" t="s">
        <v>616</v>
      </c>
      <c r="B378" s="46" t="s">
        <v>158</v>
      </c>
      <c r="C378" s="94">
        <v>9.1999999999999993</v>
      </c>
      <c r="D378" s="96">
        <v>45475</v>
      </c>
    </row>
    <row r="379" spans="1:4" ht="19.5" customHeight="1" x14ac:dyDescent="0.2">
      <c r="A379" s="56" t="s">
        <v>617</v>
      </c>
      <c r="B379" s="46" t="s">
        <v>177</v>
      </c>
      <c r="C379" s="94">
        <v>5.6</v>
      </c>
      <c r="D379" s="96">
        <v>45495</v>
      </c>
    </row>
    <row r="380" spans="1:4" ht="19.5" customHeight="1" x14ac:dyDescent="0.2">
      <c r="A380" s="56" t="s">
        <v>616</v>
      </c>
      <c r="B380" s="46" t="s">
        <v>158</v>
      </c>
      <c r="C380" s="94">
        <v>5.35</v>
      </c>
      <c r="D380" s="96">
        <v>45475</v>
      </c>
    </row>
    <row r="381" spans="1:4" ht="19.5" customHeight="1" x14ac:dyDescent="0.2">
      <c r="A381" s="56" t="s">
        <v>138</v>
      </c>
      <c r="B381" s="46" t="s">
        <v>81</v>
      </c>
      <c r="C381" s="94">
        <v>2.93</v>
      </c>
      <c r="D381" s="96">
        <v>45496</v>
      </c>
    </row>
    <row r="382" spans="1:4" ht="19.5" customHeight="1" x14ac:dyDescent="0.2">
      <c r="A382" s="56"/>
      <c r="B382" s="46"/>
      <c r="C382" s="169"/>
      <c r="D382" s="96"/>
    </row>
    <row r="383" spans="1:4" ht="19.5" customHeight="1" thickBot="1" x14ac:dyDescent="0.25">
      <c r="A383" s="56"/>
      <c r="B383" s="46"/>
      <c r="C383" s="170">
        <f>SUM(C5:C382)</f>
        <v>2464590.8800000041</v>
      </c>
      <c r="D383" s="171"/>
    </row>
    <row r="384" spans="1:4" ht="19.5" customHeight="1" thickTop="1" thickBot="1" x14ac:dyDescent="0.25">
      <c r="A384" s="172"/>
      <c r="B384" s="173"/>
      <c r="C384" s="174"/>
      <c r="D384" s="175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2024-08-19T17:50:03Z</dcterms:modified>
</cp:coreProperties>
</file>