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mcc-my.sharepoint.com/personal/mharmsen_mclennan_edu/Documents/Documents/BOT/September 24, 2024/"/>
    </mc:Choice>
  </mc:AlternateContent>
  <xr:revisionPtr revIDLastSave="0" documentId="8_{9680A033-583F-4A69-8972-804FC474B484}" xr6:coauthVersionLast="36" xr6:coauthVersionMax="36" xr10:uidLastSave="{00000000-0000-0000-0000-000000000000}"/>
  <bookViews>
    <workbookView xWindow="-12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C20" i="9" l="1"/>
  <c r="F23" i="15"/>
  <c r="D51" i="15" l="1"/>
  <c r="D53" i="15" s="1"/>
  <c r="D32" i="9"/>
  <c r="B51" i="15"/>
  <c r="C58" i="15"/>
  <c r="C60" i="15" s="1"/>
  <c r="B58" i="15"/>
  <c r="B60" i="15" s="1"/>
  <c r="I56" i="15"/>
  <c r="H56" i="15"/>
  <c r="I55" i="15"/>
  <c r="H55" i="15"/>
  <c r="F51" i="15"/>
  <c r="F58" i="15" s="1"/>
  <c r="G58" i="15" s="1"/>
  <c r="C51" i="15"/>
  <c r="B26" i="16"/>
  <c r="C26" i="16"/>
  <c r="D26" i="16"/>
  <c r="E26" i="16"/>
  <c r="F26" i="16"/>
  <c r="H26" i="16"/>
  <c r="I26" i="16"/>
  <c r="J26" i="16"/>
  <c r="G26" i="16"/>
  <c r="D58" i="15" l="1"/>
  <c r="D60" i="15" s="1"/>
  <c r="E51" i="15"/>
  <c r="G51" i="15"/>
  <c r="E58" i="15" l="1"/>
  <c r="K24" i="16" l="1"/>
  <c r="K25" i="16"/>
  <c r="F23" i="16"/>
  <c r="F24" i="16"/>
  <c r="F25" i="16"/>
  <c r="K23" i="16"/>
  <c r="K22" i="16"/>
  <c r="F22" i="16"/>
  <c r="K21" i="16"/>
  <c r="F21" i="16"/>
  <c r="K20" i="16"/>
  <c r="F20" i="16"/>
  <c r="K19" i="16"/>
  <c r="F19" i="16"/>
  <c r="K18" i="16"/>
  <c r="F18" i="16"/>
  <c r="K17" i="16"/>
  <c r="F17" i="16"/>
  <c r="K15" i="16"/>
  <c r="F15" i="16"/>
  <c r="J14" i="16"/>
  <c r="J27" i="16" s="1"/>
  <c r="I14" i="16"/>
  <c r="I27" i="16" s="1"/>
  <c r="H14" i="16"/>
  <c r="H27" i="16" s="1"/>
  <c r="E14" i="16"/>
  <c r="D14" i="16"/>
  <c r="C14" i="16"/>
  <c r="C27" i="16" s="1"/>
  <c r="B14" i="16"/>
  <c r="K13" i="16"/>
  <c r="F13" i="16"/>
  <c r="K12" i="16"/>
  <c r="F12" i="16"/>
  <c r="K11" i="16"/>
  <c r="F11" i="16"/>
  <c r="K10" i="16"/>
  <c r="F10" i="16"/>
  <c r="K9" i="16"/>
  <c r="F9" i="16"/>
  <c r="K8" i="16"/>
  <c r="F8" i="16"/>
  <c r="E24" i="15"/>
  <c r="K26" i="16" l="1"/>
  <c r="K14" i="16"/>
  <c r="E27" i="16"/>
  <c r="G14" i="16"/>
  <c r="G27" i="16" s="1"/>
  <c r="B27" i="16"/>
  <c r="D27" i="16"/>
  <c r="F14" i="16"/>
  <c r="K27" i="16"/>
  <c r="F27" i="16" l="1"/>
  <c r="D31" i="9" l="1"/>
  <c r="D30" i="9"/>
  <c r="D26" i="9"/>
  <c r="D25" i="9"/>
  <c r="D24" i="9"/>
  <c r="D23" i="9"/>
  <c r="D22" i="9"/>
  <c r="D21" i="9"/>
  <c r="D20" i="9"/>
  <c r="D10" i="9"/>
  <c r="D11" i="9"/>
  <c r="D12" i="9"/>
  <c r="D13" i="9"/>
  <c r="D14" i="9"/>
  <c r="D9" i="9"/>
  <c r="C342" i="13"/>
  <c r="I23" i="15" l="1"/>
  <c r="H23" i="15"/>
  <c r="G23" i="15"/>
  <c r="E23" i="15"/>
  <c r="D38" i="15" l="1"/>
  <c r="F38" i="15" l="1"/>
  <c r="F53" i="15" l="1"/>
  <c r="F60" i="15"/>
  <c r="C38" i="15"/>
  <c r="E35" i="15"/>
  <c r="I60" i="15" l="1"/>
  <c r="C33" i="9"/>
  <c r="G28" i="15"/>
  <c r="H35" i="15" l="1"/>
  <c r="I35" i="15"/>
  <c r="G35" i="15"/>
  <c r="G45" i="15" l="1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C28" i="9"/>
  <c r="G18" i="15"/>
  <c r="G16" i="15"/>
  <c r="B28" i="9"/>
  <c r="E9" i="15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B16" i="9"/>
  <c r="B35" i="9"/>
  <c r="H15" i="15"/>
  <c r="H18" i="15"/>
  <c r="G14" i="15"/>
  <c r="I13" i="15"/>
  <c r="I21" i="15"/>
  <c r="G42" i="15"/>
  <c r="I15" i="15"/>
  <c r="E38" i="15" l="1"/>
  <c r="B37" i="9"/>
  <c r="H12" i="15"/>
  <c r="G12" i="15"/>
  <c r="D16" i="9"/>
  <c r="I43" i="15"/>
  <c r="H43" i="15"/>
  <c r="C16" i="9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D28" i="9"/>
  <c r="H46" i="15" l="1"/>
  <c r="H51" i="15" s="1"/>
  <c r="H58" i="15" s="1"/>
  <c r="G46" i="15"/>
  <c r="I46" i="15"/>
  <c r="I51" i="15" s="1"/>
  <c r="I58" i="15" s="1"/>
  <c r="I36" i="15"/>
  <c r="H36" i="15"/>
  <c r="H38" i="15" s="1"/>
  <c r="G36" i="15"/>
  <c r="H53" i="15" l="1"/>
  <c r="H60" i="15"/>
  <c r="D33" i="9"/>
  <c r="I38" i="15"/>
  <c r="I53" i="15" s="1"/>
  <c r="G38" i="15"/>
  <c r="C35" i="9" l="1"/>
  <c r="D35" i="9"/>
  <c r="D37" i="9" l="1"/>
  <c r="C37" i="9"/>
</calcChain>
</file>

<file path=xl/sharedStrings.xml><?xml version="1.0" encoding="utf-8"?>
<sst xmlns="http://schemas.openxmlformats.org/spreadsheetml/2006/main" count="807" uniqueCount="579">
  <si>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</si>
  <si>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</si>
  <si>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</si>
  <si>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</si>
  <si>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</si>
  <si>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</si>
  <si>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</si>
  <si>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</si>
  <si>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</si>
  <si>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</si>
  <si>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</si>
  <si>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</si>
  <si>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</si>
  <si>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</si>
  <si>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</si>
  <si>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</si>
  <si>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</si>
  <si>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</si>
  <si>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</si>
  <si>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</si>
  <si>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</si>
  <si>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</si>
  <si>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</si>
  <si>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</si>
  <si>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</si>
  <si>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</si>
  <si>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</si>
  <si>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</si>
  <si>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</si>
  <si>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</si>
  <si>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</si>
  <si>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</si>
  <si>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</si>
  <si>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</si>
  <si>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</si>
  <si>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</si>
  <si>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</si>
  <si>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</si>
  <si>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</si>
  <si>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</si>
  <si>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</si>
  <si>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</si>
  <si>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</si>
  <si>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</si>
  <si>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</si>
  <si>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</si>
  <si>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</si>
  <si>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</si>
  <si>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</si>
  <si>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</si>
  <si>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</si>
  <si>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</si>
  <si>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</si>
  <si>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</si>
  <si>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</si>
  <si>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</si>
  <si>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</si>
  <si>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</si>
  <si>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</si>
  <si>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</si>
  <si>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</si>
  <si>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</si>
  <si>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</si>
  <si>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</si>
  <si>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</si>
  <si>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</si>
  <si>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</si>
  <si>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</si>
  <si>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</si>
  <si>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</si>
  <si>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</si>
  <si>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</si>
  <si>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</si>
  <si>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</si>
  <si>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</si>
  <si>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</si>
  <si>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</si>
  <si>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</si>
  <si>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</si>
  <si>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</si>
  <si>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</si>
  <si>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</si>
  <si>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</si>
  <si>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</si>
  <si>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Office Depot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</si>
  <si>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</si>
  <si>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</si>
  <si>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</si>
  <si>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</si>
  <si>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</si>
  <si>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</si>
  <si>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</si>
  <si>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</si>
  <si>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</si>
  <si>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</si>
  <si>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</si>
  <si>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</si>
  <si>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</si>
  <si>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</si>
  <si>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</si>
  <si>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</si>
  <si>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</si>
  <si>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</si>
  <si>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Ricoh USA, Inc</t>
  </si>
  <si>
    <t>Community Health-Supplies</t>
  </si>
  <si>
    <t>Bar None Country Store</t>
  </si>
  <si>
    <t>2022/2023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</si>
  <si>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</si>
  <si>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</si>
  <si>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</si>
  <si>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</si>
  <si>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</si>
  <si>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</si>
  <si>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</si>
  <si>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</si>
  <si>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</si>
  <si>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</si>
  <si>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</si>
  <si>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</si>
  <si>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</si>
  <si>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Green Life Interiors</t>
  </si>
  <si>
    <t>Dupuy Oxygen &amp; Supply Co.</t>
  </si>
  <si>
    <t>Firmin Business Forms, Inc.</t>
  </si>
  <si>
    <t>Auto-Chlor System</t>
  </si>
  <si>
    <t>Jason N. Ehler</t>
  </si>
  <si>
    <t>Texas Golf Karts</t>
  </si>
  <si>
    <t>Joe W Fly Co., Inc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</si>
  <si>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</si>
  <si>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</si>
  <si>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</si>
  <si>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</si>
  <si>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</si>
  <si>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</si>
  <si>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</si>
  <si>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Cintas Corporation</t>
  </si>
  <si>
    <t>ConServe</t>
  </si>
  <si>
    <t>Summit Electric Supply Co</t>
  </si>
  <si>
    <t>North Waco Tropical Fish</t>
  </si>
  <si>
    <t>Child Development-Telephone</t>
  </si>
  <si>
    <t>Citibank</t>
  </si>
  <si>
    <t>CDARS 52-week matures 1/9/25</t>
  </si>
  <si>
    <t>RBDR, PLLC-Architects</t>
  </si>
  <si>
    <t>ATMOS ENERGY</t>
  </si>
  <si>
    <t>Fire Academy-Supplies</t>
  </si>
  <si>
    <t>FACETS Healthcare Training LLC</t>
  </si>
  <si>
    <t>Landscape Supply</t>
  </si>
  <si>
    <t>Embassy RMS</t>
  </si>
  <si>
    <t>Inceptia</t>
  </si>
  <si>
    <t>ATT Mobility</t>
  </si>
  <si>
    <t>Star Supply Inc</t>
  </si>
  <si>
    <t>Athletics-Travel</t>
  </si>
  <si>
    <t>State Appropriations (Hazlewood)</t>
  </si>
  <si>
    <t>Revised Budget</t>
  </si>
  <si>
    <t>Procurement Card-Departmental Charges</t>
  </si>
  <si>
    <t>American Bottling Company</t>
  </si>
  <si>
    <t>MEOC-Telephone</t>
  </si>
  <si>
    <t>TxTag</t>
  </si>
  <si>
    <t>Shell Energy Solutions</t>
  </si>
  <si>
    <t>P&amp;E Mechanical Contractors LLC</t>
  </si>
  <si>
    <t>Athens Publishing</t>
  </si>
  <si>
    <t>Dell, Inc</t>
  </si>
  <si>
    <t>Integ</t>
  </si>
  <si>
    <t>Sunbeam Foods, Inc</t>
  </si>
  <si>
    <t>American Heart Association</t>
  </si>
  <si>
    <t>President's Office-Sponsorship</t>
  </si>
  <si>
    <t>Lochridge-Priest, Inc.</t>
  </si>
  <si>
    <t>SBDC-Travel</t>
  </si>
  <si>
    <t>Sherwin-Williams</t>
  </si>
  <si>
    <t>Esquire of Texas</t>
  </si>
  <si>
    <t>TXU Energy</t>
  </si>
  <si>
    <t>Steven W. Wenzel</t>
  </si>
  <si>
    <t>Ronnie G. Brooks</t>
  </si>
  <si>
    <t>Hugo Sierra</t>
  </si>
  <si>
    <t>IDEXX Distribution, Inc</t>
  </si>
  <si>
    <t>\</t>
  </si>
  <si>
    <t>Foundation-Emarket Donations</t>
  </si>
  <si>
    <t>Bullseye Glass</t>
  </si>
  <si>
    <t>Audacy Operations Inc</t>
  </si>
  <si>
    <t>Worth Hydrochem of Central Tex</t>
  </si>
  <si>
    <t>Jim Turner Chevrolet</t>
  </si>
  <si>
    <t>CDW Government, Inc</t>
  </si>
  <si>
    <t>Smoot-Anderson Company, Inc.</t>
  </si>
  <si>
    <t>CE-Mileage</t>
  </si>
  <si>
    <t>HCS, Inc.</t>
  </si>
  <si>
    <t>World Design Marketing</t>
  </si>
  <si>
    <t>Ellucian Company, LLC</t>
  </si>
  <si>
    <t>Motimatic BPC</t>
  </si>
  <si>
    <t>Cottonwood Creek Golf Course</t>
  </si>
  <si>
    <t>Coca-Cola Southwest Beverages</t>
  </si>
  <si>
    <t>NEI Datacom</t>
  </si>
  <si>
    <t>Chemistry-Supplies</t>
  </si>
  <si>
    <t>Health Professions-Immunization Tracking</t>
  </si>
  <si>
    <t>Thomson Reuters - West</t>
  </si>
  <si>
    <t>Vet Tech-Online Subscription</t>
  </si>
  <si>
    <t>Marighny E. Dutton</t>
  </si>
  <si>
    <t>Respiratory Care-Instructional Mileage</t>
  </si>
  <si>
    <t>Student Resources-Telephone</t>
  </si>
  <si>
    <t>Deborah Gurcan</t>
  </si>
  <si>
    <t>TRIO EOC-Mileage</t>
  </si>
  <si>
    <t>Stephanie M. Maultsby</t>
  </si>
  <si>
    <t>Educational Partnerships-Travel</t>
  </si>
  <si>
    <t>Texas Dept of Public Safety</t>
  </si>
  <si>
    <t>Human Resources-Name Searches</t>
  </si>
  <si>
    <t>Johnette McKown</t>
  </si>
  <si>
    <t>CDARS 13-week matures 10/12/23</t>
  </si>
  <si>
    <t>Cameron House-Renovation</t>
  </si>
  <si>
    <t>CWA Federal Construction</t>
  </si>
  <si>
    <t>Athletics-Student Housing</t>
  </si>
  <si>
    <t>Total Office Solutions</t>
  </si>
  <si>
    <t>ScreenCloud</t>
  </si>
  <si>
    <t>Amazon Capital Services</t>
  </si>
  <si>
    <t>Ranch-Hay Bales</t>
  </si>
  <si>
    <t>Hole in the Roof Marketing</t>
  </si>
  <si>
    <t>Maker's Edge Makerspace</t>
  </si>
  <si>
    <t>Extraco Technology</t>
  </si>
  <si>
    <t>CEO Professional Plumbing Serv</t>
  </si>
  <si>
    <t>Texas Workforce Commission</t>
  </si>
  <si>
    <t>Waco Regional Tennis &amp; Fitness</t>
  </si>
  <si>
    <t>Kids College-Consultant Instruction</t>
  </si>
  <si>
    <t xml:space="preserve">Sheehy, Lovelace &amp; Mayfield, </t>
  </si>
  <si>
    <t>Legal-Fees</t>
  </si>
  <si>
    <t>Modern Media</t>
  </si>
  <si>
    <t>Texas First Rentals LLC</t>
  </si>
  <si>
    <t>University Center-Advertising</t>
  </si>
  <si>
    <t>ISS-Slate Integration Project</t>
  </si>
  <si>
    <t>Alsco Inc</t>
  </si>
  <si>
    <t>The Reynolds Company</t>
  </si>
  <si>
    <t>Hewlett Packard</t>
  </si>
  <si>
    <t>855bugs.com</t>
  </si>
  <si>
    <t>Central Utilities-Pest Control</t>
  </si>
  <si>
    <t>Purvis Industries</t>
  </si>
  <si>
    <t>Gale/Cengage Learning</t>
  </si>
  <si>
    <t>Follett Higher Education Group</t>
  </si>
  <si>
    <t>Commencement-Facility Rental</t>
  </si>
  <si>
    <t>Library-Supplies</t>
  </si>
  <si>
    <t>Foundation-Donations</t>
  </si>
  <si>
    <t>Skills Dance, LLC</t>
  </si>
  <si>
    <t>Dance-Choreography</t>
  </si>
  <si>
    <t>Security-Supplies</t>
  </si>
  <si>
    <t>Grainger</t>
  </si>
  <si>
    <t>EAN Services LLC</t>
  </si>
  <si>
    <t>Student Support Services-Supplies</t>
  </si>
  <si>
    <t>Pioneer Steel &amp; Pipe Co., Inc.</t>
  </si>
  <si>
    <t>Art-Supplies</t>
  </si>
  <si>
    <t>FedEx</t>
  </si>
  <si>
    <t>Stephanie G. Trammell</t>
  </si>
  <si>
    <t>Vet Tech-Farrier Services</t>
  </si>
  <si>
    <t>Samantha R. Henry</t>
  </si>
  <si>
    <t>McJcd-Business Office</t>
  </si>
  <si>
    <t>O'Reilly Automotive, Inc</t>
  </si>
  <si>
    <t>Security-Database Subscription</t>
  </si>
  <si>
    <t>Sandra L. Jones</t>
  </si>
  <si>
    <t>Financial Aid-Travel</t>
  </si>
  <si>
    <t>April J. Robinson</t>
  </si>
  <si>
    <t>Financial Services-Travel</t>
  </si>
  <si>
    <t>Lee Enterprises, Inc</t>
  </si>
  <si>
    <t>Financial Services-Advertising</t>
  </si>
  <si>
    <t>Steve Treese</t>
  </si>
  <si>
    <t>Continuing Education-Advertising</t>
  </si>
  <si>
    <t>Airgas USA, LLC</t>
  </si>
  <si>
    <t>Counseling Center-Prof Liability Insur</t>
  </si>
  <si>
    <t>Respiratory Care-Supplies</t>
  </si>
  <si>
    <t>BMTX, Inc</t>
  </si>
  <si>
    <t>Accounts Receivable-Card Services</t>
  </si>
  <si>
    <t>Texas Agrilife Extension Servi</t>
  </si>
  <si>
    <t>CE-Consultant Instruction</t>
  </si>
  <si>
    <t>Custodial Supplies to ESEC</t>
  </si>
  <si>
    <t>Gross-Yowell &amp; Company</t>
  </si>
  <si>
    <t>Meredith R. Brown</t>
  </si>
  <si>
    <t>Rad Tech-Instructional Mileage</t>
  </si>
  <si>
    <t>Carla M. Morphis</t>
  </si>
  <si>
    <t>Caritas of Waco</t>
  </si>
  <si>
    <t>CE-Supplies</t>
  </si>
  <si>
    <t>Continuing Education-Telephone</t>
  </si>
  <si>
    <t>Jasmine C. Kirk</t>
  </si>
  <si>
    <t>Central Duplicating-Copier Leases</t>
  </si>
  <si>
    <t>Colin P. Porter</t>
  </si>
  <si>
    <t>Library Services-Instructional Travel</t>
  </si>
  <si>
    <t>United Parcel Service</t>
  </si>
  <si>
    <t>Expenditures for August 2024</t>
  </si>
  <si>
    <t>The Bank of New York</t>
  </si>
  <si>
    <t>Tax Refunding Bonds-Series 2021</t>
  </si>
  <si>
    <t>Bookstore-Summer1</t>
  </si>
  <si>
    <t>FieldTurf USA, Inc.</t>
  </si>
  <si>
    <t>Ballfields-Renovation</t>
  </si>
  <si>
    <t>HUB International</t>
  </si>
  <si>
    <t>Insurance-Athletic Accident Renewal</t>
  </si>
  <si>
    <t>MWF Building-Counselling Center</t>
  </si>
  <si>
    <t>MedHub LLC</t>
  </si>
  <si>
    <t>Health Professions-Nursing &amp; Allied Health Subscriptions</t>
  </si>
  <si>
    <t>Hannon Hill Corporation</t>
  </si>
  <si>
    <t>Marcom-Software Renewal</t>
  </si>
  <si>
    <t>Insight Public Sector Inc</t>
  </si>
  <si>
    <t>ISS-Veeam Renewal</t>
  </si>
  <si>
    <t>Johnson Roofing, Inc.</t>
  </si>
  <si>
    <t>MTA-Roof Replacement</t>
  </si>
  <si>
    <t>Respondus, Inc</t>
  </si>
  <si>
    <t>Center for Teaching &amp; Learning-Software Renewal</t>
  </si>
  <si>
    <t>Bookstore-VR&amp;E Account</t>
  </si>
  <si>
    <t>Foundation-Annual Follett Contribution</t>
  </si>
  <si>
    <t>Prosper Waco</t>
  </si>
  <si>
    <t>Med-Ed Inc</t>
  </si>
  <si>
    <t>Continuing Education-Corporate Training</t>
  </si>
  <si>
    <t>Brazos Media Technologies, LLC</t>
  </si>
  <si>
    <t>Summer Commencement-Audio/Video Streaming</t>
  </si>
  <si>
    <t>Audit-Services</t>
  </si>
  <si>
    <t>Strata Information Group Inc</t>
  </si>
  <si>
    <t>Slate Integration Project</t>
  </si>
  <si>
    <t>Buzbee Feed &amp; Seed, Inc</t>
  </si>
  <si>
    <t>Texas General Land Office</t>
  </si>
  <si>
    <t>Action Rental</t>
  </si>
  <si>
    <t>Commencement-Drape &amp; Chairs Rental</t>
  </si>
  <si>
    <t>Extraco Events Center</t>
  </si>
  <si>
    <t>Shilling Pipe &amp; Steel Inc</t>
  </si>
  <si>
    <t>Trimdata Corp</t>
  </si>
  <si>
    <t>Business Office-FA-Link Software Renewal</t>
  </si>
  <si>
    <t>Campus-Department Supplies</t>
  </si>
  <si>
    <t>Renaissance Systems, Inc.</t>
  </si>
  <si>
    <t>ISS-Wireless Repair-Ranch</t>
  </si>
  <si>
    <t>Motor Shop</t>
  </si>
  <si>
    <t>IREPO-20 KW Generator</t>
  </si>
  <si>
    <t>Alliance Electrical Group</t>
  </si>
  <si>
    <t>IREPO-Science Building Generator Install</t>
  </si>
  <si>
    <t>Central Utilities-4301 Mockingbird AC replacement</t>
  </si>
  <si>
    <t>Marcom-Cascade Renewal</t>
  </si>
  <si>
    <t>Cerida Investment Corp</t>
  </si>
  <si>
    <t>Enrollment Services-Outbound Calling Campaign</t>
  </si>
  <si>
    <t>Accouints Receivable-Collection Fees</t>
  </si>
  <si>
    <t>Campus Kaizen LLC</t>
  </si>
  <si>
    <t>Title IX-Software Renewal</t>
  </si>
  <si>
    <t>Door Control Services, Inc</t>
  </si>
  <si>
    <t>Fastforward Kids, LLC</t>
  </si>
  <si>
    <t>Community Health-CNA Test Prep</t>
  </si>
  <si>
    <t>Pegasus Aircraft Sales</t>
  </si>
  <si>
    <t>Central Utilities-Installation of Washer</t>
  </si>
  <si>
    <t>NJCAA</t>
  </si>
  <si>
    <t>Athletics-Membership Dues</t>
  </si>
  <si>
    <t>ISS-Parking Lot Cameras</t>
  </si>
  <si>
    <t>MasteryPrep LLC</t>
  </si>
  <si>
    <t>MEOC-Boot Camp Sessions</t>
  </si>
  <si>
    <t>Title V-Campus Signage</t>
  </si>
  <si>
    <t>Graphic Garage</t>
  </si>
  <si>
    <t>Dance-Supplies</t>
  </si>
  <si>
    <t>DubBot LLC</t>
  </si>
  <si>
    <t>Marcom-Software Subscription</t>
  </si>
  <si>
    <t>LindseyJones</t>
  </si>
  <si>
    <t>Trevor Stephen</t>
  </si>
  <si>
    <t>Child Development-Staff Training</t>
  </si>
  <si>
    <t>Baker &amp; Taylor Books</t>
  </si>
  <si>
    <t>Elsevier, Inc.</t>
  </si>
  <si>
    <t>Nursing-Exit Exams</t>
  </si>
  <si>
    <t>RANGER COLLEGE</t>
  </si>
  <si>
    <t>Athletics - NTJCAC Dues</t>
  </si>
  <si>
    <t>Health Professions-Sims Lab Data Drop Upgrade</t>
  </si>
  <si>
    <t>ISS-Internet Service</t>
  </si>
  <si>
    <t>Firetrol Protection Systems In</t>
  </si>
  <si>
    <t>ISS-Code Blue Software Renewal</t>
  </si>
  <si>
    <t>Aztec Software LLC</t>
  </si>
  <si>
    <t>Adult Education-Tutoring Software</t>
  </si>
  <si>
    <t>Bailey Pottery Equipment Corp</t>
  </si>
  <si>
    <t>Elsevier, Inc</t>
  </si>
  <si>
    <t>Testing-Assessment Tests</t>
  </si>
  <si>
    <t>Research &amp; Enrollment-Supplies</t>
  </si>
  <si>
    <t>Sound</t>
  </si>
  <si>
    <t>Vet Tech-Digital Imaging Subscription</t>
  </si>
  <si>
    <t>McNamara Custon Services</t>
  </si>
  <si>
    <t>IREPO-Science Building Generator Install Gas Lines</t>
  </si>
  <si>
    <t>ISS-Supplies</t>
  </si>
  <si>
    <t>Workforce-ATDS Advertising</t>
  </si>
  <si>
    <t>Ten31 Creative</t>
  </si>
  <si>
    <t>Music-Photo Shoot</t>
  </si>
  <si>
    <t>Womens Golf-Green Fees</t>
  </si>
  <si>
    <t>VP Strategic Planning &amp; Enroll-Supplies</t>
  </si>
  <si>
    <t>Science Building-Generator Install</t>
  </si>
  <si>
    <t>Keep Waco Beautiful</t>
  </si>
  <si>
    <t>Sustainability-Other Expenses</t>
  </si>
  <si>
    <t>McNamara Custom Services, Inc.</t>
  </si>
  <si>
    <t>Team Golf Gear</t>
  </si>
  <si>
    <t>Womens Golf-Golf Bags</t>
  </si>
  <si>
    <t>Rebecca G. Slonaker</t>
  </si>
  <si>
    <t>PD Travel-Faculty</t>
  </si>
  <si>
    <t>Testforce USA Inc</t>
  </si>
  <si>
    <t>Engineering-License Subscriptions</t>
  </si>
  <si>
    <t>Ping, Inc.</t>
  </si>
  <si>
    <t>Mens Golf-Supplies</t>
  </si>
  <si>
    <t>Heart of Texas Golf Academy</t>
  </si>
  <si>
    <t>Kids COllege-Consultant Instructor</t>
  </si>
  <si>
    <t>Kids College-Consult Instruction</t>
  </si>
  <si>
    <t>Central Utilites-Supplies</t>
  </si>
  <si>
    <t>LEARN</t>
  </si>
  <si>
    <t>ISS-Unmetered Network Service</t>
  </si>
  <si>
    <t>Campus-Department Printer Charges</t>
  </si>
  <si>
    <t>VP Hills-Campus Response Folders &amp; Inserts</t>
  </si>
  <si>
    <t>Ranch-Disconnect Old Pump House</t>
  </si>
  <si>
    <t>Limestone Co Detention Center</t>
  </si>
  <si>
    <t>Adult Education-Testing Expense</t>
  </si>
  <si>
    <t>Door Control Services</t>
  </si>
  <si>
    <t>Littrell Outdoor Advertising,</t>
  </si>
  <si>
    <t>RSVP-Advertising</t>
  </si>
  <si>
    <t>Dealers Electrical Supply</t>
  </si>
  <si>
    <t>Medialab Solutions</t>
  </si>
  <si>
    <t>Med Lab-Online Subscriptions</t>
  </si>
  <si>
    <t>RSVP-Supplies</t>
  </si>
  <si>
    <t>HEB Food Store</t>
  </si>
  <si>
    <t>Mens Basketball-Student Meal Cards</t>
  </si>
  <si>
    <t>4IMPRINT</t>
  </si>
  <si>
    <t>Athletics-Internet Access</t>
  </si>
  <si>
    <t>The MathWorks, Inc</t>
  </si>
  <si>
    <t>Mail Services-Monthly Service</t>
  </si>
  <si>
    <t>Fire Protection Publications</t>
  </si>
  <si>
    <t>Texas Workforce Commission-Refund for Training</t>
  </si>
  <si>
    <t>Womens Golf-Supplies</t>
  </si>
  <si>
    <t>ISS-Technical Maintenance Supplies</t>
  </si>
  <si>
    <t>Child Develioment-Supplies</t>
  </si>
  <si>
    <t>Loop 340 Overhead Door, Inc</t>
  </si>
  <si>
    <t>Athletics-Duplex Door Repairs</t>
  </si>
  <si>
    <t>Kids College - Consultant Instruction</t>
  </si>
  <si>
    <t>TY Ink Promotions, Inc</t>
  </si>
  <si>
    <t>Marcom-Supplies</t>
  </si>
  <si>
    <t>ISS-Brightspace Integration</t>
  </si>
  <si>
    <t>Redwoods, Inc.</t>
  </si>
  <si>
    <t>Ranch-Fence Repair</t>
  </si>
  <si>
    <t>School Outfitters, LLC</t>
  </si>
  <si>
    <t>Central Utilities-Alarm Monitoring</t>
  </si>
  <si>
    <t>Courtney D. Bandfield</t>
  </si>
  <si>
    <t>Dance- Choreography Workshop</t>
  </si>
  <si>
    <t>Financial Aid-Calling Fees</t>
  </si>
  <si>
    <t>American Library Association</t>
  </si>
  <si>
    <t>Library-Choice Reviews Renewal</t>
  </si>
  <si>
    <t>Ridgewood Country Club</t>
  </si>
  <si>
    <t>President's Office-Membership Dues</t>
  </si>
  <si>
    <t>Softball-Polo Shirts</t>
  </si>
  <si>
    <t>SHI-Government Solutions</t>
  </si>
  <si>
    <t>ISS-Extended Security Software</t>
  </si>
  <si>
    <t>Community Programs-Supplies</t>
  </si>
  <si>
    <t>Celtex Pipes and Drum</t>
  </si>
  <si>
    <t>Commencement-Summer Music</t>
  </si>
  <si>
    <t>IREPO-Monitors</t>
  </si>
  <si>
    <t>NJCAA Coaches Association</t>
  </si>
  <si>
    <t>Athletics-Coaches Association Dues</t>
  </si>
  <si>
    <t>Central Duplicating-Copier Lease</t>
  </si>
  <si>
    <t>Central Duplicating-Supplies</t>
  </si>
  <si>
    <t>Aimee N. Edwards</t>
  </si>
  <si>
    <t>Ranch-Other expenses</t>
  </si>
  <si>
    <t>Womens Basketball-Student Meal Cards</t>
  </si>
  <si>
    <t>CMI, Inc</t>
  </si>
  <si>
    <t>Law Enforcement-Supplies</t>
  </si>
  <si>
    <t>Alisa J Petree</t>
  </si>
  <si>
    <t>Prof Dev-Faculty Travel</t>
  </si>
  <si>
    <t>Nub Games, Inc</t>
  </si>
  <si>
    <t>Library-Database Renewal</t>
  </si>
  <si>
    <t>MicroTech Microscope Services</t>
  </si>
  <si>
    <t>Med Lab-Microscope Maintenance</t>
  </si>
  <si>
    <t>Comencement-Program Handout</t>
  </si>
  <si>
    <t>United Refrigeration, Inc.</t>
  </si>
  <si>
    <t>Greater Waco Chamber of Comm.</t>
  </si>
  <si>
    <t>Tommy Joe Wells</t>
  </si>
  <si>
    <t>Region 5- Web Coordinator</t>
  </si>
  <si>
    <t>Waco Chapter Football Official</t>
  </si>
  <si>
    <t>CE-Consultant Instructors</t>
  </si>
  <si>
    <t>Allen Miller's Bees Be Gone</t>
  </si>
  <si>
    <t>Grounds-Pest Control</t>
  </si>
  <si>
    <t>Open Text Inc</t>
  </si>
  <si>
    <t>ISS-Fax Services</t>
  </si>
  <si>
    <t>Gempler's Inc</t>
  </si>
  <si>
    <t>Marisa R. Moore</t>
  </si>
  <si>
    <t>Occupational Therapy Assistant-Instructional Mileage</t>
  </si>
  <si>
    <t>Baylor University</t>
  </si>
  <si>
    <t>TRIO SSS-Student Activity</t>
  </si>
  <si>
    <t>Medsharps</t>
  </si>
  <si>
    <t>Health Professions-Supplies</t>
  </si>
  <si>
    <t>Daelynn M. Copeland</t>
  </si>
  <si>
    <t>Child Studies &amp; Education -Travel</t>
  </si>
  <si>
    <t>Onity, Inc</t>
  </si>
  <si>
    <t>Charles Kirk Svcs &amp; Supplies</t>
  </si>
  <si>
    <t>Mail Services-Supplies</t>
  </si>
  <si>
    <t>Reed's Flowers</t>
  </si>
  <si>
    <t>Commencement-Supplies</t>
  </si>
  <si>
    <t>Sunbelt Rentals, Inc.</t>
  </si>
  <si>
    <t>Commencement-Solar Message Board-Summer 2024 Commencement</t>
  </si>
  <si>
    <t>Student Records-Shredding Service</t>
  </si>
  <si>
    <t>Mr. Jarred C. Hankhouse</t>
  </si>
  <si>
    <t>Criminal Justice-Travel</t>
  </si>
  <si>
    <t>T &amp; G Chemical &amp; Supply</t>
  </si>
  <si>
    <t>David Contreraz</t>
  </si>
  <si>
    <t>Records-Travel</t>
  </si>
  <si>
    <t>Ranch-Vet Tech Drain Stoppage</t>
  </si>
  <si>
    <t>Environmental Concerns, Inc.</t>
  </si>
  <si>
    <t>GT Distributors</t>
  </si>
  <si>
    <t>JRCERT</t>
  </si>
  <si>
    <t>Radiology-Clinical Setting Fee</t>
  </si>
  <si>
    <t>Biology-Aquarium Maintenance</t>
  </si>
  <si>
    <t>MLT-Instructional Mileage</t>
  </si>
  <si>
    <t>Sykora Family Ford, Inc.</t>
  </si>
  <si>
    <t>Hope F. Davila</t>
  </si>
  <si>
    <t>Rad Tech-Student Org</t>
  </si>
  <si>
    <t>Cully R. Mitchell</t>
  </si>
  <si>
    <t>Ana P. Olvera</t>
  </si>
  <si>
    <t>Lyndsey N. Woody</t>
  </si>
  <si>
    <t>Pres Scholar-Int Buddy Program</t>
  </si>
  <si>
    <t>Sue Allen</t>
  </si>
  <si>
    <t>Vet Tech-Farrier work</t>
  </si>
  <si>
    <t>John Scammell</t>
  </si>
  <si>
    <t>Christian Reyes</t>
  </si>
  <si>
    <t>Baseball-Travel</t>
  </si>
  <si>
    <t>Lake Air Pool Supply</t>
  </si>
  <si>
    <t>Sticker Universe</t>
  </si>
  <si>
    <t>SBDC-Supplies</t>
  </si>
  <si>
    <t>Adult Education-Software</t>
  </si>
  <si>
    <t>Educational Partnerships-Mileage</t>
  </si>
  <si>
    <t>Kristen L. Cook</t>
  </si>
  <si>
    <t>Library Services-Travel</t>
  </si>
  <si>
    <t>Rebecca J. Long</t>
  </si>
  <si>
    <t>NARSVPD</t>
  </si>
  <si>
    <t>RSVP-Memebership</t>
  </si>
  <si>
    <t>H.B. Blake Company, Inc.</t>
  </si>
  <si>
    <t>International Students-Travel</t>
  </si>
  <si>
    <t>Tara N. Shmuts</t>
  </si>
  <si>
    <t>Pres Scholar-International Buddy Program</t>
  </si>
  <si>
    <t>Lacey M. Fitch-Ondracek</t>
  </si>
  <si>
    <t>UPS Supply Chain Solutions</t>
  </si>
  <si>
    <t>Marcom-Postage</t>
  </si>
  <si>
    <t>Thomas F. Ellis</t>
  </si>
  <si>
    <t>Valvoline LLC</t>
  </si>
  <si>
    <t>Tim P. Holtkamp</t>
  </si>
  <si>
    <t>ISS-Postage</t>
  </si>
  <si>
    <t>China Spring Country Store</t>
  </si>
  <si>
    <t>Hanna L. Young</t>
  </si>
  <si>
    <t>Respiratory care-Student Org</t>
  </si>
  <si>
    <t>Jeff Hunter Motors, Inc</t>
  </si>
  <si>
    <t>Student Resources-Supplies</t>
  </si>
  <si>
    <t>Insurors of Texas</t>
  </si>
  <si>
    <t>Insurance-Notary Renewal</t>
  </si>
  <si>
    <t>FA-Travel WAVES VA Conf</t>
  </si>
  <si>
    <t>Sharon S. Smith</t>
  </si>
  <si>
    <t>SBDC-Mileage</t>
  </si>
  <si>
    <t>Police Department-Petty Cash</t>
  </si>
  <si>
    <t>Health Services-Aquarium Maintenance</t>
  </si>
  <si>
    <t>Award Specialties</t>
  </si>
  <si>
    <t>Rita A. Tejada</t>
  </si>
  <si>
    <t>RSVP-Travel</t>
  </si>
  <si>
    <t>Abby R. Valenta</t>
  </si>
  <si>
    <t>Athletics-Telephone</t>
  </si>
  <si>
    <t>Cobntinuing Education-Telephone</t>
  </si>
  <si>
    <t>BOT-Travel</t>
  </si>
  <si>
    <t>Texas Commission on Law Enforc</t>
  </si>
  <si>
    <t>Campus Police-Supplies</t>
  </si>
  <si>
    <t>Board-Supplies</t>
  </si>
  <si>
    <t>Global Financial Aid Services</t>
  </si>
  <si>
    <t>Financial Aid-File Reviews</t>
  </si>
  <si>
    <t>Workforce-Postage</t>
  </si>
  <si>
    <t>Richard D. Driver</t>
  </si>
  <si>
    <t>History-Instructional Mileage</t>
  </si>
  <si>
    <t>Danica R. Hertfelder</t>
  </si>
  <si>
    <t>Educational Partnerships-High School Pathways-Travel</t>
  </si>
  <si>
    <t>Zoom Video Communications, Inc</t>
  </si>
  <si>
    <t>ISS-Audio Conferencing</t>
  </si>
  <si>
    <t>NTTA</t>
  </si>
  <si>
    <t>Rachel A. Kramer</t>
  </si>
  <si>
    <t>Library Travel</t>
  </si>
  <si>
    <t>Patryce C. Kennerson</t>
  </si>
  <si>
    <t>Aug</t>
  </si>
  <si>
    <t>Twelve months or 100.00% into the fiscal year</t>
  </si>
  <si>
    <t>Aug '23/Aug '24</t>
  </si>
  <si>
    <t>Aug '24/Budget</t>
  </si>
  <si>
    <t>Thru Aug 2023</t>
  </si>
  <si>
    <t>Thru Aug 2024</t>
  </si>
  <si>
    <t>CDARS 13-week matures 10/10/24</t>
  </si>
  <si>
    <t>CDARS 52-week matures 1/11/24</t>
  </si>
  <si>
    <t>Total Expenditures (excluding GASB expenses)</t>
  </si>
  <si>
    <t>Net Operating Changes (excluding GASB expenses)</t>
  </si>
  <si>
    <t>GASB 68 Expense</t>
  </si>
  <si>
    <t>GASB 75 Expense</t>
  </si>
  <si>
    <t>Waiting on numbers for FY2024 caculation</t>
  </si>
  <si>
    <t>Jaynes, Reitmeier, Boyd &amp; Therrell P.C</t>
  </si>
  <si>
    <t>Sheehy, Lovelace &amp; Mayfield, P.C.</t>
  </si>
  <si>
    <t>Teaching School Suite License Renewal</t>
  </si>
  <si>
    <t>HURI-Travel</t>
  </si>
  <si>
    <t>Tax Refunding Bonds-Series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</si>
</sst>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8" fillId="0" borderId="10" xfId="0" applyFont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0" fontId="33" fillId="0" borderId="44" xfId="0" applyFont="1" applyBorder="1"/>
    <xf numFmtId="37" fontId="9" fillId="27" borderId="44" xfId="136" applyNumberFormat="1" applyFont="1" applyFill="1" applyBorder="1"/>
    <xf numFmtId="0" fontId="33" fillId="0" borderId="10" xfId="0" applyFont="1" applyBorder="1"/>
    <xf numFmtId="37" fontId="9" fillId="0" borderId="10" xfId="0" applyNumberFormat="1" applyFont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7" fillId="0" borderId="10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0" fontId="7" fillId="0" borderId="12" xfId="0" applyFont="1" applyBorder="1"/>
    <xf numFmtId="165" fontId="7" fillId="26" borderId="12" xfId="0" applyNumberFormat="1" applyFont="1" applyFill="1" applyBorder="1" applyAlignment="1">
      <alignment horizontal="right"/>
    </xf>
    <xf numFmtId="0" fontId="7" fillId="26" borderId="12" xfId="0" applyFont="1" applyFill="1" applyBorder="1"/>
    <xf numFmtId="0" fontId="7" fillId="59" borderId="12" xfId="0" applyFont="1" applyFill="1" applyBorder="1"/>
    <xf numFmtId="0" fontId="7" fillId="27" borderId="12" xfId="0" applyFont="1" applyFill="1" applyBorder="1"/>
    <xf numFmtId="165" fontId="7" fillId="26" borderId="12" xfId="297" applyFont="1" applyFill="1" applyBorder="1"/>
    <xf numFmtId="165" fontId="7" fillId="59" borderId="12" xfId="297" applyFont="1" applyFill="1" applyBorder="1"/>
    <xf numFmtId="165" fontId="7" fillId="27" borderId="12" xfId="297" applyFont="1" applyFill="1" applyBorder="1"/>
    <xf numFmtId="37" fontId="7" fillId="59" borderId="12" xfId="0" applyNumberFormat="1" applyFont="1" applyFill="1" applyBorder="1"/>
    <xf numFmtId="37" fontId="7" fillId="27" borderId="12" xfId="136" applyNumberFormat="1" applyFont="1" applyFill="1" applyBorder="1"/>
    <xf numFmtId="37" fontId="9" fillId="0" borderId="44" xfId="291" applyNumberFormat="1" applyFont="1" applyBorder="1"/>
    <xf numFmtId="37" fontId="9" fillId="26" borderId="44" xfId="291" applyNumberFormat="1" applyFont="1" applyFill="1" applyBorder="1"/>
    <xf numFmtId="37" fontId="9" fillId="27" borderId="44" xfId="291" applyNumberFormat="1" applyFont="1" applyFill="1" applyBorder="1"/>
    <xf numFmtId="37" fontId="7" fillId="0" borderId="44" xfId="291" applyNumberFormat="1" applyFont="1" applyBorder="1"/>
    <xf numFmtId="37" fontId="7" fillId="26" borderId="44" xfId="291" applyNumberFormat="1" applyFont="1" applyFill="1" applyBorder="1"/>
    <xf numFmtId="37" fontId="7" fillId="27" borderId="44" xfId="291" applyNumberFormat="1" applyFont="1" applyFill="1" applyBorder="1"/>
    <xf numFmtId="37" fontId="7" fillId="27" borderId="12" xfId="291" applyNumberFormat="1" applyFont="1" applyFill="1" applyBorder="1"/>
    <xf numFmtId="37" fontId="7" fillId="0" borderId="10" xfId="291" applyNumberFormat="1" applyFont="1" applyBorder="1"/>
    <xf numFmtId="37" fontId="7" fillId="26" borderId="10" xfId="291" applyNumberFormat="1" applyFont="1" applyFill="1" applyBorder="1"/>
    <xf numFmtId="37" fontId="7" fillId="27" borderId="10" xfId="291" applyNumberFormat="1" applyFont="1" applyFill="1" applyBorder="1"/>
    <xf numFmtId="37" fontId="9" fillId="26" borderId="10" xfId="291" applyNumberFormat="1" applyFont="1" applyFill="1" applyBorder="1"/>
    <xf numFmtId="37" fontId="9" fillId="27" borderId="10" xfId="291" applyNumberFormat="1" applyFont="1" applyFill="1" applyBorder="1"/>
    <xf numFmtId="37" fontId="0" fillId="0" borderId="62" xfId="0" applyNumberFormat="1" applyBorder="1"/>
    <xf numFmtId="37" fontId="0" fillId="0" borderId="61" xfId="0" applyNumberFormat="1" applyBorder="1"/>
    <xf numFmtId="166" fontId="0" fillId="0" borderId="63" xfId="136" applyNumberFormat="1" applyFont="1" applyBorder="1"/>
    <xf numFmtId="37" fontId="0" fillId="0" borderId="47" xfId="0" applyNumberFormat="1" applyBorder="1"/>
    <xf numFmtId="37" fontId="0" fillId="60" borderId="0" xfId="0" applyNumberFormat="1" applyFill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342900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1083247</xdr:colOff>
      <xdr:row>0</xdr:row>
      <xdr:rowOff>0</xdr:rowOff>
    </xdr:from>
    <xdr:to>
      <xdr:col>7</xdr:col>
      <xdr:colOff>50251</xdr:colOff>
      <xdr:row>1</xdr:row>
      <xdr:rowOff>42022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6A7BC14-46C0-4D01-9AEC-2AF0E8C4B264}"/>
            </a:ext>
          </a:extLst>
        </xdr:cNvPr>
        <xdr:cNvGrpSpPr/>
      </xdr:nvGrpSpPr>
      <xdr:grpSpPr>
        <a:xfrm>
          <a:off x="4533414" y="0"/>
          <a:ext cx="4840754" cy="1089772"/>
          <a:chOff x="0" y="0"/>
          <a:chExt cx="5372100" cy="1095375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D1F093A-A57B-268D-83ED-9C891AF6556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54D33E13-49B0-DF8E-B18F-2D577B26BEDC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1"/>
  <sheetViews>
    <sheetView tabSelected="1" zoomScaleNormal="100" workbookViewId="0">
      <selection activeCell="F9" sqref="F9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6" ht="82.5" customHeight="1" x14ac:dyDescent="0.25">
      <c r="A1" s="189"/>
      <c r="B1" s="189"/>
      <c r="C1" s="189"/>
      <c r="D1" s="189"/>
      <c r="E1" s="189"/>
    </row>
    <row r="2" spans="1:6" ht="15" customHeight="1" x14ac:dyDescent="0.25">
      <c r="A2" s="189" t="s">
        <v>0</v>
      </c>
      <c r="B2" s="189"/>
      <c r="C2" s="189"/>
      <c r="D2" s="189"/>
      <c r="E2" s="189"/>
    </row>
    <row r="3" spans="1:6" ht="15" customHeight="1" x14ac:dyDescent="0.25">
      <c r="A3" s="190">
        <v>45535</v>
      </c>
      <c r="B3" s="190"/>
      <c r="C3" s="190"/>
      <c r="D3" s="190"/>
      <c r="E3" s="190"/>
    </row>
    <row r="4" spans="1:6" ht="15" customHeight="1" x14ac:dyDescent="0.2">
      <c r="A4" s="1" t="s">
        <v>34</v>
      </c>
      <c r="B4" s="1"/>
      <c r="C4" s="1"/>
      <c r="D4" s="1"/>
    </row>
    <row r="5" spans="1:6" ht="15" customHeight="1" x14ac:dyDescent="0.2">
      <c r="A5" s="1"/>
      <c r="B5" s="2" t="s">
        <v>561</v>
      </c>
      <c r="C5" s="3" t="s">
        <v>561</v>
      </c>
      <c r="D5" s="4" t="s">
        <v>1</v>
      </c>
    </row>
    <row r="6" spans="1:6" ht="15" customHeight="1" x14ac:dyDescent="0.2">
      <c r="A6" s="1"/>
      <c r="B6" s="5">
        <v>2023</v>
      </c>
      <c r="C6" s="5">
        <v>2024</v>
      </c>
      <c r="D6" s="6" t="s">
        <v>563</v>
      </c>
    </row>
    <row r="7" spans="1:6" ht="15" customHeight="1" x14ac:dyDescent="0.2">
      <c r="A7" s="29" t="s">
        <v>2</v>
      </c>
      <c r="B7" s="15"/>
      <c r="C7" s="1"/>
      <c r="D7" s="132"/>
    </row>
    <row r="8" spans="1:6" ht="15" customHeight="1" x14ac:dyDescent="0.2">
      <c r="A8" s="30"/>
      <c r="B8" s="15"/>
      <c r="C8" s="1"/>
      <c r="D8" s="7"/>
    </row>
    <row r="9" spans="1:6" ht="15" customHeight="1" x14ac:dyDescent="0.2">
      <c r="A9" s="30" t="s">
        <v>73</v>
      </c>
      <c r="B9" s="127">
        <v>28567677</v>
      </c>
      <c r="C9" s="127">
        <v>26708090</v>
      </c>
      <c r="D9" s="133">
        <f>C9-B9</f>
        <v>-1859587</v>
      </c>
      <c r="E9" s="16"/>
      <c r="F9" s="130"/>
    </row>
    <row r="10" spans="1:6" ht="15" customHeight="1" x14ac:dyDescent="0.2">
      <c r="A10" s="30" t="s">
        <v>72</v>
      </c>
      <c r="B10" s="121">
        <v>3413022</v>
      </c>
      <c r="C10" s="47">
        <v>3144116</v>
      </c>
      <c r="D10" s="90">
        <f t="shared" ref="D10:D14" si="0">C10-B10</f>
        <v>-268906</v>
      </c>
      <c r="E10" s="151"/>
      <c r="F10" s="130"/>
    </row>
    <row r="11" spans="1:6" ht="15" customHeight="1" x14ac:dyDescent="0.2">
      <c r="A11" s="30" t="s">
        <v>3</v>
      </c>
      <c r="B11" s="37">
        <v>1839</v>
      </c>
      <c r="C11" s="47">
        <v>15374</v>
      </c>
      <c r="D11" s="90">
        <f t="shared" si="0"/>
        <v>13535</v>
      </c>
      <c r="E11" s="18"/>
    </row>
    <row r="12" spans="1:6" ht="15" customHeight="1" x14ac:dyDescent="0.2">
      <c r="A12" s="30" t="s">
        <v>4</v>
      </c>
      <c r="B12" s="37">
        <v>1970555</v>
      </c>
      <c r="C12" s="47">
        <v>1809662</v>
      </c>
      <c r="D12" s="90">
        <f t="shared" si="0"/>
        <v>-160893</v>
      </c>
      <c r="E12" s="18"/>
      <c r="F12" s="148"/>
    </row>
    <row r="13" spans="1:6" ht="15" customHeight="1" x14ac:dyDescent="0.2">
      <c r="A13" s="79" t="s">
        <v>51</v>
      </c>
      <c r="B13" s="37">
        <v>6956830</v>
      </c>
      <c r="C13" s="47">
        <v>6956830</v>
      </c>
      <c r="D13" s="90">
        <f t="shared" si="0"/>
        <v>0</v>
      </c>
      <c r="E13" s="93"/>
      <c r="F13" s="41"/>
    </row>
    <row r="14" spans="1:6" ht="15" customHeight="1" x14ac:dyDescent="0.2">
      <c r="A14" s="79" t="s">
        <v>53</v>
      </c>
      <c r="B14" s="89">
        <v>5608379</v>
      </c>
      <c r="C14" s="126">
        <v>5608379</v>
      </c>
      <c r="D14" s="122">
        <f t="shared" si="0"/>
        <v>0</v>
      </c>
      <c r="F14" s="41"/>
    </row>
    <row r="15" spans="1:6" ht="15" customHeight="1" x14ac:dyDescent="0.2">
      <c r="A15" s="30"/>
      <c r="B15" s="72"/>
      <c r="C15" s="37"/>
      <c r="D15" s="90"/>
    </row>
    <row r="16" spans="1:6" ht="15" customHeight="1" thickBot="1" x14ac:dyDescent="0.25">
      <c r="A16" s="30" t="s">
        <v>5</v>
      </c>
      <c r="B16" s="123">
        <f>SUM(B9:B14)</f>
        <v>46518302</v>
      </c>
      <c r="C16" s="124">
        <f>SUM(C9:C14)</f>
        <v>44242451</v>
      </c>
      <c r="D16" s="134">
        <f>SUM(D9:D13)</f>
        <v>-2275851</v>
      </c>
      <c r="E16" s="18"/>
    </row>
    <row r="17" spans="1:7" ht="15" customHeight="1" thickTop="1" x14ac:dyDescent="0.2">
      <c r="A17" s="30"/>
      <c r="B17" s="72"/>
      <c r="C17" s="37"/>
      <c r="D17" s="90"/>
    </row>
    <row r="18" spans="1:7" ht="15" customHeight="1" x14ac:dyDescent="0.2">
      <c r="A18" s="31" t="s">
        <v>6</v>
      </c>
      <c r="B18" s="72"/>
      <c r="C18" s="37"/>
      <c r="D18" s="135"/>
      <c r="E18" s="40"/>
    </row>
    <row r="19" spans="1:7" ht="15" customHeight="1" x14ac:dyDescent="0.2">
      <c r="A19" s="30"/>
      <c r="B19" s="88"/>
      <c r="C19" s="37"/>
      <c r="D19" s="90"/>
    </row>
    <row r="20" spans="1:7" ht="15" customHeight="1" x14ac:dyDescent="0.2">
      <c r="A20" s="138" t="s">
        <v>74</v>
      </c>
      <c r="B20" s="37">
        <v>4672225</v>
      </c>
      <c r="C20" s="37">
        <f>4724155+47088</f>
        <v>4771243</v>
      </c>
      <c r="D20" s="90">
        <f t="shared" ref="D20:D26" si="1">C20-B20</f>
        <v>99018</v>
      </c>
      <c r="E20" s="154"/>
    </row>
    <row r="21" spans="1:7" ht="15" customHeight="1" x14ac:dyDescent="0.2">
      <c r="A21" s="79" t="s">
        <v>54</v>
      </c>
      <c r="B21" s="87">
        <v>16731431</v>
      </c>
      <c r="C21" s="87">
        <v>16731431</v>
      </c>
      <c r="D21" s="90">
        <f t="shared" si="1"/>
        <v>0</v>
      </c>
      <c r="E21" s="41"/>
    </row>
    <row r="22" spans="1:7" ht="15" customHeight="1" x14ac:dyDescent="0.2">
      <c r="A22" s="79" t="s">
        <v>55</v>
      </c>
      <c r="B22" s="87">
        <v>39806777</v>
      </c>
      <c r="C22" s="87">
        <v>39806777</v>
      </c>
      <c r="D22" s="90">
        <f t="shared" si="1"/>
        <v>0</v>
      </c>
      <c r="E22" s="41"/>
    </row>
    <row r="23" spans="1:7" ht="15" customHeight="1" x14ac:dyDescent="0.2">
      <c r="A23" s="138" t="s">
        <v>75</v>
      </c>
      <c r="B23" s="87">
        <v>1210132</v>
      </c>
      <c r="C23" s="87">
        <v>1259188</v>
      </c>
      <c r="D23" s="90">
        <f t="shared" si="1"/>
        <v>49056</v>
      </c>
      <c r="E23" s="41"/>
    </row>
    <row r="24" spans="1:7" ht="15" customHeight="1" x14ac:dyDescent="0.2">
      <c r="A24" s="79" t="s">
        <v>7</v>
      </c>
      <c r="B24" s="87">
        <v>8436655</v>
      </c>
      <c r="C24" s="87">
        <v>8532119</v>
      </c>
      <c r="D24" s="90">
        <f t="shared" si="1"/>
        <v>95464</v>
      </c>
      <c r="E24" s="41"/>
    </row>
    <row r="25" spans="1:7" ht="15" customHeight="1" x14ac:dyDescent="0.2">
      <c r="A25" s="30" t="s">
        <v>52</v>
      </c>
      <c r="B25" s="88">
        <v>1969110</v>
      </c>
      <c r="C25" s="88">
        <v>1969110</v>
      </c>
      <c r="D25" s="90">
        <f t="shared" si="1"/>
        <v>0</v>
      </c>
      <c r="E25" s="41"/>
    </row>
    <row r="26" spans="1:7" ht="15" customHeight="1" x14ac:dyDescent="0.2">
      <c r="A26" s="30" t="s">
        <v>56</v>
      </c>
      <c r="B26" s="89">
        <v>14086608</v>
      </c>
      <c r="C26" s="89">
        <v>14086608</v>
      </c>
      <c r="D26" s="122">
        <f t="shared" si="1"/>
        <v>0</v>
      </c>
      <c r="E26" s="41"/>
    </row>
    <row r="27" spans="1:7" ht="15" customHeight="1" x14ac:dyDescent="0.2">
      <c r="A27" s="30"/>
      <c r="B27" s="72"/>
      <c r="C27" s="37"/>
      <c r="D27" s="90"/>
    </row>
    <row r="28" spans="1:7" ht="15" customHeight="1" x14ac:dyDescent="0.2">
      <c r="A28" s="30" t="s">
        <v>8</v>
      </c>
      <c r="B28" s="72">
        <f>SUM(B20:B26)</f>
        <v>86912938</v>
      </c>
      <c r="C28" s="88">
        <f>SUM(C20:C26)</f>
        <v>87156476</v>
      </c>
      <c r="D28" s="90">
        <f>SUM(D20:D26)</f>
        <v>243538</v>
      </c>
      <c r="E28" s="18"/>
    </row>
    <row r="29" spans="1:7" ht="15" customHeight="1" x14ac:dyDescent="0.2">
      <c r="A29" s="30"/>
      <c r="B29" s="72"/>
      <c r="C29" s="37"/>
      <c r="D29" s="90"/>
      <c r="E29" s="18"/>
    </row>
    <row r="30" spans="1:7" ht="15" customHeight="1" x14ac:dyDescent="0.2">
      <c r="A30" s="138" t="s">
        <v>9</v>
      </c>
      <c r="B30" s="72">
        <v>15137143</v>
      </c>
      <c r="C30" s="37">
        <v>16748551</v>
      </c>
      <c r="D30" s="90">
        <f t="shared" ref="D30:D33" si="2">C30-B30</f>
        <v>1611408</v>
      </c>
      <c r="E30" s="18"/>
      <c r="F30" s="41"/>
      <c r="G30" s="41"/>
    </row>
    <row r="31" spans="1:7" ht="15" customHeight="1" x14ac:dyDescent="0.2">
      <c r="A31" s="79" t="s">
        <v>57</v>
      </c>
      <c r="B31" s="113">
        <v>-11357288</v>
      </c>
      <c r="C31" s="47">
        <v>-11743711</v>
      </c>
      <c r="D31" s="90">
        <f t="shared" si="2"/>
        <v>-386423</v>
      </c>
      <c r="E31" s="18"/>
    </row>
    <row r="32" spans="1:7" ht="15" customHeight="1" x14ac:dyDescent="0.2">
      <c r="A32" s="79" t="s">
        <v>58</v>
      </c>
      <c r="B32" s="113">
        <v>-48059361</v>
      </c>
      <c r="C32" s="47">
        <v>-48285006</v>
      </c>
      <c r="D32" s="90">
        <f>C32-B32</f>
        <v>-225645</v>
      </c>
      <c r="E32" s="18"/>
    </row>
    <row r="33" spans="1:5" ht="15" customHeight="1" x14ac:dyDescent="0.2">
      <c r="A33" s="30" t="s">
        <v>10</v>
      </c>
      <c r="B33" s="125">
        <v>3884870</v>
      </c>
      <c r="C33" s="126">
        <f>'Inc. &amp; Exp.'!F60</f>
        <v>366143</v>
      </c>
      <c r="D33" s="122">
        <f t="shared" si="2"/>
        <v>-3518727</v>
      </c>
    </row>
    <row r="34" spans="1:5" ht="15" customHeight="1" x14ac:dyDescent="0.2">
      <c r="A34" s="30"/>
      <c r="B34" s="72"/>
      <c r="C34" s="37"/>
      <c r="D34" s="90"/>
    </row>
    <row r="35" spans="1:5" ht="15" customHeight="1" x14ac:dyDescent="0.2">
      <c r="A35" s="30" t="s">
        <v>11</v>
      </c>
      <c r="B35" s="72">
        <f>SUM(B30:B33)</f>
        <v>-40394636</v>
      </c>
      <c r="C35" s="88">
        <f>SUM(C30:C33)</f>
        <v>-42914023</v>
      </c>
      <c r="D35" s="90">
        <f>SUM(D30:D33)</f>
        <v>-2519387</v>
      </c>
      <c r="E35" s="18"/>
    </row>
    <row r="36" spans="1:5" ht="15" customHeight="1" x14ac:dyDescent="0.2">
      <c r="A36" s="30"/>
      <c r="B36" s="71"/>
      <c r="C36" s="36"/>
      <c r="D36" s="136"/>
      <c r="E36" s="18"/>
    </row>
    <row r="37" spans="1:5" ht="15" customHeight="1" thickBot="1" x14ac:dyDescent="0.25">
      <c r="A37" s="32" t="s">
        <v>40</v>
      </c>
      <c r="B37" s="128">
        <f>B35+B28</f>
        <v>46518302</v>
      </c>
      <c r="C37" s="129">
        <f>C35+C28</f>
        <v>44242453</v>
      </c>
      <c r="D37" s="137">
        <f>D35+D28</f>
        <v>-2275849</v>
      </c>
    </row>
    <row r="38" spans="1:5" ht="15" customHeight="1" thickTop="1" x14ac:dyDescent="0.2">
      <c r="A38" s="1"/>
      <c r="B38" s="1"/>
      <c r="C38" s="1"/>
      <c r="D38" s="1"/>
    </row>
    <row r="39" spans="1:5" x14ac:dyDescent="0.2">
      <c r="B39" s="41"/>
    </row>
    <row r="40" spans="1:5" x14ac:dyDescent="0.2">
      <c r="B40" s="41"/>
      <c r="C40" s="41"/>
      <c r="D40" s="18"/>
    </row>
    <row r="41" spans="1:5" x14ac:dyDescent="0.2">
      <c r="B41" s="41"/>
      <c r="D41" s="41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zoomScaleNormal="100" workbookViewId="0">
      <selection activeCell="G68" sqref="G68"/>
    </sheetView>
  </sheetViews>
  <sheetFormatPr defaultRowHeight="12.75" x14ac:dyDescent="0.2"/>
  <cols>
    <col min="1" max="1" width="45.42578125" bestFit="1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1"/>
      <c r="B1" s="191"/>
      <c r="C1" s="191"/>
      <c r="D1" s="191"/>
      <c r="E1" s="191"/>
      <c r="F1" s="191"/>
      <c r="G1" s="191"/>
      <c r="H1" s="191"/>
      <c r="I1" s="191"/>
    </row>
    <row r="2" spans="1:12" x14ac:dyDescent="0.2">
      <c r="A2" s="191" t="s">
        <v>12</v>
      </c>
      <c r="B2" s="191"/>
      <c r="C2" s="191"/>
      <c r="D2" s="191"/>
      <c r="E2" s="191"/>
      <c r="F2" s="191"/>
      <c r="G2" s="191"/>
      <c r="H2" s="191"/>
      <c r="I2" s="191"/>
    </row>
    <row r="3" spans="1:12" x14ac:dyDescent="0.2">
      <c r="A3" s="192">
        <v>45535</v>
      </c>
      <c r="B3" s="192"/>
      <c r="C3" s="192"/>
      <c r="D3" s="192"/>
      <c r="E3" s="192"/>
      <c r="F3" s="192"/>
      <c r="G3" s="192"/>
      <c r="H3" s="192"/>
      <c r="I3" s="192"/>
    </row>
    <row r="4" spans="1:12" x14ac:dyDescent="0.2">
      <c r="A4" s="191" t="s">
        <v>562</v>
      </c>
      <c r="B4" s="191"/>
      <c r="C4" s="191"/>
      <c r="D4" s="191"/>
      <c r="E4" s="191"/>
      <c r="F4" s="191"/>
      <c r="G4" s="191"/>
      <c r="H4" s="191"/>
      <c r="I4" s="191"/>
    </row>
    <row r="5" spans="1:12" x14ac:dyDescent="0.2">
      <c r="A5" s="62" t="s">
        <v>174</v>
      </c>
      <c r="C5" s="33"/>
    </row>
    <row r="6" spans="1:12" x14ac:dyDescent="0.2">
      <c r="A6" s="15"/>
      <c r="B6" s="149" t="s">
        <v>106</v>
      </c>
      <c r="C6" s="149" t="s">
        <v>131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1"/>
      <c r="B7" s="48" t="s">
        <v>152</v>
      </c>
      <c r="C7" s="48" t="s">
        <v>152</v>
      </c>
      <c r="D7" s="73" t="s">
        <v>565</v>
      </c>
      <c r="E7" s="11" t="s">
        <v>15</v>
      </c>
      <c r="F7" s="11" t="s">
        <v>566</v>
      </c>
      <c r="G7" s="11" t="s">
        <v>15</v>
      </c>
      <c r="H7" s="74" t="s">
        <v>563</v>
      </c>
      <c r="I7" s="5" t="s">
        <v>564</v>
      </c>
    </row>
    <row r="8" spans="1:12" x14ac:dyDescent="0.2">
      <c r="A8" s="65" t="s">
        <v>16</v>
      </c>
      <c r="B8" s="64"/>
      <c r="C8" s="49"/>
      <c r="D8" s="55"/>
      <c r="E8" s="13"/>
      <c r="F8" s="12"/>
      <c r="G8" s="12"/>
      <c r="H8" s="14"/>
      <c r="I8" s="34"/>
    </row>
    <row r="9" spans="1:12" x14ac:dyDescent="0.2">
      <c r="A9" s="78" t="s">
        <v>50</v>
      </c>
      <c r="B9" s="50">
        <v>11913319</v>
      </c>
      <c r="C9" s="50">
        <v>13526366</v>
      </c>
      <c r="D9" s="18">
        <v>11913318</v>
      </c>
      <c r="E9" s="24">
        <f>D9/B9</f>
        <v>0.99999991606033545</v>
      </c>
      <c r="F9" s="18">
        <v>13526367</v>
      </c>
      <c r="G9" s="24">
        <f>F9/C9</f>
        <v>1.0000000739296866</v>
      </c>
      <c r="H9" s="17">
        <f>F9-D9</f>
        <v>1613049</v>
      </c>
      <c r="I9" s="42">
        <f>F9-C9</f>
        <v>1</v>
      </c>
    </row>
    <row r="10" spans="1:12" x14ac:dyDescent="0.2">
      <c r="A10" s="158" t="s">
        <v>151</v>
      </c>
      <c r="B10" s="91">
        <v>0</v>
      </c>
      <c r="C10" s="91">
        <v>0</v>
      </c>
      <c r="D10" s="18">
        <v>16125</v>
      </c>
      <c r="E10" s="24">
        <v>0</v>
      </c>
      <c r="F10" s="18">
        <v>64583</v>
      </c>
      <c r="G10" s="24">
        <v>0</v>
      </c>
      <c r="H10" s="17">
        <f>F10-D10</f>
        <v>48458</v>
      </c>
      <c r="I10" s="42">
        <f>F10-C10</f>
        <v>64583</v>
      </c>
    </row>
    <row r="11" spans="1:12" x14ac:dyDescent="0.2">
      <c r="A11" s="78"/>
      <c r="B11" s="51"/>
      <c r="C11" s="51"/>
      <c r="D11" s="18"/>
      <c r="E11" s="77"/>
      <c r="F11" s="18"/>
      <c r="G11" s="24"/>
      <c r="H11" s="17"/>
      <c r="I11" s="42"/>
    </row>
    <row r="12" spans="1:12" x14ac:dyDescent="0.2">
      <c r="A12" s="63" t="s">
        <v>17</v>
      </c>
      <c r="B12" s="51">
        <v>14137000</v>
      </c>
      <c r="C12" s="51">
        <v>14573500</v>
      </c>
      <c r="D12" s="18">
        <v>14221816</v>
      </c>
      <c r="E12" s="24">
        <f t="shared" ref="E12:E21" si="0">D12/B12</f>
        <v>1.0059995755818065</v>
      </c>
      <c r="F12" s="18">
        <v>14583860</v>
      </c>
      <c r="G12" s="24">
        <f t="shared" ref="G12:G21" si="1">F12/C12</f>
        <v>1.0007108793357806</v>
      </c>
      <c r="H12" s="19">
        <f t="shared" ref="H12:H21" si="2">F12-D12</f>
        <v>362044</v>
      </c>
      <c r="I12" s="42">
        <f t="shared" ref="I12:I21" si="3">F12-C12</f>
        <v>10360</v>
      </c>
    </row>
    <row r="13" spans="1:12" x14ac:dyDescent="0.2">
      <c r="A13" s="63" t="s">
        <v>18</v>
      </c>
      <c r="B13" s="51">
        <v>3403000</v>
      </c>
      <c r="C13" s="51">
        <v>3843000</v>
      </c>
      <c r="D13" s="18">
        <v>3827765</v>
      </c>
      <c r="E13" s="24">
        <f t="shared" si="0"/>
        <v>1.1248207464002351</v>
      </c>
      <c r="F13" s="18">
        <v>4057878</v>
      </c>
      <c r="G13" s="24">
        <f t="shared" si="1"/>
        <v>1.0559141295862606</v>
      </c>
      <c r="H13" s="19">
        <f t="shared" si="2"/>
        <v>230113</v>
      </c>
      <c r="I13" s="42">
        <f t="shared" si="3"/>
        <v>214878</v>
      </c>
    </row>
    <row r="14" spans="1:12" x14ac:dyDescent="0.2">
      <c r="A14" s="63" t="s">
        <v>130</v>
      </c>
      <c r="B14" s="51">
        <v>28000</v>
      </c>
      <c r="C14" s="51">
        <v>28000</v>
      </c>
      <c r="D14" s="18">
        <v>25170</v>
      </c>
      <c r="E14" s="24">
        <f t="shared" si="0"/>
        <v>0.89892857142857141</v>
      </c>
      <c r="F14" s="18">
        <v>22395</v>
      </c>
      <c r="G14" s="24">
        <f t="shared" si="1"/>
        <v>0.79982142857142857</v>
      </c>
      <c r="H14" s="19">
        <f t="shared" si="2"/>
        <v>-2775</v>
      </c>
      <c r="I14" s="42">
        <f t="shared" si="3"/>
        <v>-5605</v>
      </c>
    </row>
    <row r="15" spans="1:12" x14ac:dyDescent="0.2">
      <c r="A15" s="63" t="s">
        <v>129</v>
      </c>
      <c r="B15" s="51">
        <v>155000</v>
      </c>
      <c r="C15" s="51">
        <v>137000</v>
      </c>
      <c r="D15" s="18">
        <v>85321</v>
      </c>
      <c r="E15" s="24">
        <f t="shared" si="0"/>
        <v>0.550458064516129</v>
      </c>
      <c r="F15" s="151">
        <v>108289</v>
      </c>
      <c r="G15" s="161">
        <f t="shared" si="1"/>
        <v>0.79043065693430659</v>
      </c>
      <c r="H15" s="19">
        <f t="shared" si="2"/>
        <v>22968</v>
      </c>
      <c r="I15" s="42">
        <f t="shared" si="3"/>
        <v>-28711</v>
      </c>
      <c r="L15" s="18"/>
    </row>
    <row r="16" spans="1:12" x14ac:dyDescent="0.2">
      <c r="A16" s="63" t="s">
        <v>46</v>
      </c>
      <c r="B16" s="51">
        <v>19800</v>
      </c>
      <c r="C16" s="51">
        <v>28000</v>
      </c>
      <c r="D16" s="18">
        <v>24757</v>
      </c>
      <c r="E16" s="24">
        <f>D16/B16</f>
        <v>1.2503535353535353</v>
      </c>
      <c r="F16" s="151">
        <v>18469</v>
      </c>
      <c r="G16" s="161">
        <f>F16/C16</f>
        <v>0.65960714285714284</v>
      </c>
      <c r="H16" s="19">
        <f t="shared" si="2"/>
        <v>-6288</v>
      </c>
      <c r="I16" s="42">
        <f t="shared" si="3"/>
        <v>-9531</v>
      </c>
    </row>
    <row r="17" spans="1:12" x14ac:dyDescent="0.2">
      <c r="A17" s="63" t="s">
        <v>47</v>
      </c>
      <c r="B17" s="51">
        <v>112750</v>
      </c>
      <c r="C17" s="51">
        <v>209750</v>
      </c>
      <c r="D17" s="18">
        <v>240300</v>
      </c>
      <c r="E17" s="24">
        <f t="shared" si="0"/>
        <v>2.1312638580931265</v>
      </c>
      <c r="F17" s="151">
        <v>221428</v>
      </c>
      <c r="G17" s="161">
        <f t="shared" si="1"/>
        <v>1.0556758045292014</v>
      </c>
      <c r="H17" s="19">
        <f t="shared" si="2"/>
        <v>-18872</v>
      </c>
      <c r="I17" s="42">
        <f t="shared" si="3"/>
        <v>11678</v>
      </c>
      <c r="L17" s="18"/>
    </row>
    <row r="18" spans="1:12" x14ac:dyDescent="0.2">
      <c r="A18" s="30" t="s">
        <v>100</v>
      </c>
      <c r="B18" s="51">
        <v>-2076500</v>
      </c>
      <c r="C18" s="51">
        <v>-2707000</v>
      </c>
      <c r="D18" s="18">
        <v>-2673007</v>
      </c>
      <c r="E18" s="24">
        <f t="shared" si="0"/>
        <v>1.2872655911389357</v>
      </c>
      <c r="F18" s="151">
        <v>-3349696</v>
      </c>
      <c r="G18" s="161">
        <f t="shared" si="1"/>
        <v>1.237420022164758</v>
      </c>
      <c r="H18" s="19">
        <f t="shared" si="2"/>
        <v>-676689</v>
      </c>
      <c r="I18" s="42">
        <f t="shared" si="3"/>
        <v>-642696</v>
      </c>
      <c r="K18" s="18"/>
    </row>
    <row r="19" spans="1:12" x14ac:dyDescent="0.2">
      <c r="A19" s="30" t="s">
        <v>101</v>
      </c>
      <c r="B19" s="51">
        <v>-847300</v>
      </c>
      <c r="C19" s="51">
        <v>-847300</v>
      </c>
      <c r="D19" s="18">
        <v>-966707</v>
      </c>
      <c r="E19" s="24">
        <f t="shared" si="0"/>
        <v>1.1409264723238521</v>
      </c>
      <c r="F19" s="151">
        <v>-1011732</v>
      </c>
      <c r="G19" s="161">
        <f t="shared" si="1"/>
        <v>1.1940658562492623</v>
      </c>
      <c r="H19" s="19">
        <f t="shared" si="2"/>
        <v>-45025</v>
      </c>
      <c r="I19" s="42">
        <f t="shared" si="3"/>
        <v>-164432</v>
      </c>
      <c r="J19" s="18"/>
      <c r="K19" s="18"/>
    </row>
    <row r="20" spans="1:12" x14ac:dyDescent="0.2">
      <c r="A20" s="63" t="s">
        <v>43</v>
      </c>
      <c r="B20" s="51">
        <v>2703423</v>
      </c>
      <c r="C20" s="51">
        <v>2750602</v>
      </c>
      <c r="D20" s="18">
        <v>2738720</v>
      </c>
      <c r="E20" s="24">
        <f t="shared" si="0"/>
        <v>1.0130564103360813</v>
      </c>
      <c r="F20" s="151">
        <v>2729739</v>
      </c>
      <c r="G20" s="161">
        <f t="shared" si="1"/>
        <v>0.99241511494574641</v>
      </c>
      <c r="H20" s="19">
        <f t="shared" si="2"/>
        <v>-8981</v>
      </c>
      <c r="I20" s="42">
        <f t="shared" si="3"/>
        <v>-20863</v>
      </c>
      <c r="J20" s="18"/>
    </row>
    <row r="21" spans="1:12" x14ac:dyDescent="0.2">
      <c r="A21" s="63" t="s">
        <v>44</v>
      </c>
      <c r="B21" s="51">
        <v>758600</v>
      </c>
      <c r="C21" s="51">
        <v>931650</v>
      </c>
      <c r="D21" s="18">
        <v>946690</v>
      </c>
      <c r="E21" s="24">
        <f t="shared" si="0"/>
        <v>1.2479435802794621</v>
      </c>
      <c r="F21" s="151">
        <v>896403</v>
      </c>
      <c r="G21" s="161">
        <f t="shared" si="1"/>
        <v>0.96216712284656258</v>
      </c>
      <c r="H21" s="19">
        <f t="shared" si="2"/>
        <v>-50287</v>
      </c>
      <c r="I21" s="42">
        <f t="shared" si="3"/>
        <v>-35247</v>
      </c>
      <c r="J21" s="18"/>
      <c r="K21" s="18"/>
    </row>
    <row r="22" spans="1:12" x14ac:dyDescent="0.2">
      <c r="A22" s="63"/>
      <c r="B22" s="51"/>
      <c r="C22" s="51"/>
      <c r="D22" s="18"/>
      <c r="E22" s="1"/>
      <c r="F22" s="151"/>
      <c r="G22" s="151"/>
      <c r="H22" s="19"/>
      <c r="I22" s="42"/>
    </row>
    <row r="23" spans="1:12" x14ac:dyDescent="0.2">
      <c r="A23" s="63" t="s">
        <v>19</v>
      </c>
      <c r="B23" s="51">
        <v>28141525</v>
      </c>
      <c r="C23" s="51">
        <v>31314861</v>
      </c>
      <c r="D23" s="18">
        <v>28267499</v>
      </c>
      <c r="E23" s="24">
        <f>D23/B23</f>
        <v>1.0044764453951944</v>
      </c>
      <c r="F23" s="151">
        <f>30689522-47088</f>
        <v>30642434</v>
      </c>
      <c r="G23" s="161">
        <f>F23/C23</f>
        <v>0.97852690452625668</v>
      </c>
      <c r="H23" s="19">
        <f>F23-D23</f>
        <v>2374935</v>
      </c>
      <c r="I23" s="42">
        <f>F23-C23</f>
        <v>-672427</v>
      </c>
    </row>
    <row r="24" spans="1:12" x14ac:dyDescent="0.2">
      <c r="A24" s="63" t="s">
        <v>20</v>
      </c>
      <c r="B24" s="51">
        <v>-750000</v>
      </c>
      <c r="C24" s="51">
        <v>-750000</v>
      </c>
      <c r="D24" s="18">
        <v>-750000</v>
      </c>
      <c r="E24" s="24">
        <f>D24/B24</f>
        <v>1</v>
      </c>
      <c r="F24" s="151">
        <v>-750000</v>
      </c>
      <c r="G24" s="161">
        <f>F24/C24</f>
        <v>1</v>
      </c>
      <c r="H24" s="19">
        <f>F24-D24</f>
        <v>0</v>
      </c>
      <c r="I24" s="42">
        <f>F24-C24</f>
        <v>0</v>
      </c>
      <c r="K24" s="18"/>
    </row>
    <row r="25" spans="1:12" x14ac:dyDescent="0.2">
      <c r="A25" s="63"/>
      <c r="B25" s="51"/>
      <c r="C25" s="51"/>
      <c r="D25" s="18"/>
      <c r="E25" s="1"/>
      <c r="F25" s="151"/>
      <c r="G25" s="148"/>
      <c r="H25" s="19"/>
      <c r="I25" s="42"/>
      <c r="K25" s="18"/>
    </row>
    <row r="26" spans="1:12" x14ac:dyDescent="0.2">
      <c r="A26" s="63" t="s">
        <v>21</v>
      </c>
      <c r="B26" s="51">
        <v>730000</v>
      </c>
      <c r="C26" s="51">
        <v>1400000</v>
      </c>
      <c r="D26" s="18">
        <v>1537652</v>
      </c>
      <c r="E26" s="24">
        <f>D26/B26</f>
        <v>2.106372602739726</v>
      </c>
      <c r="F26" s="18">
        <v>2102405</v>
      </c>
      <c r="G26" s="24">
        <f>F26/C26</f>
        <v>1.5017178571428571</v>
      </c>
      <c r="H26" s="19">
        <f>F26-D26</f>
        <v>564753</v>
      </c>
      <c r="I26" s="42">
        <f>F26-C26</f>
        <v>702405</v>
      </c>
    </row>
    <row r="27" spans="1:12" x14ac:dyDescent="0.2">
      <c r="A27" s="63"/>
      <c r="B27" s="51"/>
      <c r="C27" s="51"/>
      <c r="D27" s="18"/>
      <c r="E27" s="24"/>
      <c r="F27" s="18"/>
      <c r="G27" s="24"/>
      <c r="H27" s="19"/>
      <c r="I27" s="42"/>
    </row>
    <row r="28" spans="1:12" x14ac:dyDescent="0.2">
      <c r="A28" s="63" t="s">
        <v>22</v>
      </c>
      <c r="B28" s="51">
        <v>193752</v>
      </c>
      <c r="C28" s="51">
        <v>316952</v>
      </c>
      <c r="D28" s="18">
        <v>4659078</v>
      </c>
      <c r="E28" s="24">
        <f>D28/B28</f>
        <v>24.046605970519014</v>
      </c>
      <c r="F28" s="18">
        <v>284198</v>
      </c>
      <c r="G28" s="24">
        <f>F28/C28</f>
        <v>0.89665943108104695</v>
      </c>
      <c r="H28" s="19">
        <f>F28-D28</f>
        <v>-4374880</v>
      </c>
      <c r="I28" s="42">
        <f>F28-C28</f>
        <v>-32754</v>
      </c>
      <c r="K28" s="61"/>
    </row>
    <row r="29" spans="1:12" x14ac:dyDescent="0.2">
      <c r="A29" s="63"/>
      <c r="B29" s="155"/>
      <c r="C29" s="76"/>
      <c r="D29" s="18"/>
      <c r="E29" s="24"/>
      <c r="F29" s="18"/>
      <c r="G29" s="24"/>
      <c r="H29" s="19"/>
      <c r="I29" s="42"/>
    </row>
    <row r="30" spans="1:12" x14ac:dyDescent="0.2">
      <c r="A30" s="63" t="s">
        <v>23</v>
      </c>
      <c r="B30" s="51">
        <v>1178847</v>
      </c>
      <c r="C30" s="51">
        <v>1227847</v>
      </c>
      <c r="D30" s="18">
        <v>1205660</v>
      </c>
      <c r="E30" s="24">
        <f>D30/B30</f>
        <v>1.0227451060230888</v>
      </c>
      <c r="F30" s="18">
        <v>1280647</v>
      </c>
      <c r="G30" s="24">
        <f t="shared" ref="G30:G36" si="4">F30/C30</f>
        <v>1.0430021004245642</v>
      </c>
      <c r="H30" s="19">
        <f>F30-D30</f>
        <v>74987</v>
      </c>
      <c r="I30" s="42">
        <f>F30-C30</f>
        <v>52800</v>
      </c>
    </row>
    <row r="31" spans="1:12" x14ac:dyDescent="0.2">
      <c r="A31" s="63" t="s">
        <v>24</v>
      </c>
      <c r="B31" s="51">
        <v>245900</v>
      </c>
      <c r="C31" s="51">
        <v>427400</v>
      </c>
      <c r="D31" s="151">
        <v>615906</v>
      </c>
      <c r="E31" s="77">
        <f>D31/B31</f>
        <v>2.5047010980073199</v>
      </c>
      <c r="F31" s="81">
        <v>216300</v>
      </c>
      <c r="G31" s="24">
        <f t="shared" si="4"/>
        <v>0.50608329433785681</v>
      </c>
      <c r="H31" s="19">
        <f>F31-D31</f>
        <v>-399606</v>
      </c>
      <c r="I31" s="42">
        <f>F31-C31</f>
        <v>-211100</v>
      </c>
    </row>
    <row r="32" spans="1:12" x14ac:dyDescent="0.2">
      <c r="A32" s="63"/>
      <c r="B32" s="51"/>
      <c r="C32" s="51"/>
      <c r="D32" s="18"/>
      <c r="E32" s="1"/>
      <c r="F32" s="18"/>
      <c r="G32" s="24"/>
      <c r="H32" s="19"/>
      <c r="I32" s="42"/>
    </row>
    <row r="33" spans="1:12" x14ac:dyDescent="0.2">
      <c r="A33" s="63" t="s">
        <v>25</v>
      </c>
      <c r="B33" s="51"/>
      <c r="C33" s="51"/>
      <c r="D33" s="18"/>
      <c r="E33" s="24"/>
      <c r="F33" s="18"/>
      <c r="G33" s="24"/>
      <c r="H33" s="19"/>
      <c r="I33" s="42"/>
      <c r="J33" s="18"/>
    </row>
    <row r="34" spans="1:12" x14ac:dyDescent="0.2">
      <c r="A34" s="63" t="s">
        <v>42</v>
      </c>
      <c r="B34" s="51">
        <v>150000</v>
      </c>
      <c r="C34" s="51">
        <v>100000</v>
      </c>
      <c r="D34" s="18">
        <v>108506</v>
      </c>
      <c r="E34" s="24">
        <f>D34/B34</f>
        <v>0.72337333333333331</v>
      </c>
      <c r="F34" s="18">
        <v>140392</v>
      </c>
      <c r="G34" s="24">
        <f t="shared" si="4"/>
        <v>1.4039200000000001</v>
      </c>
      <c r="H34" s="19">
        <f>F34-D34</f>
        <v>31886</v>
      </c>
      <c r="I34" s="42">
        <f>F34-C34</f>
        <v>40392</v>
      </c>
      <c r="K34" s="18"/>
    </row>
    <row r="35" spans="1:12" x14ac:dyDescent="0.2">
      <c r="A35" s="63" t="s">
        <v>98</v>
      </c>
      <c r="B35" s="51">
        <v>325000</v>
      </c>
      <c r="C35" s="80">
        <v>450000</v>
      </c>
      <c r="D35" s="18">
        <v>267429</v>
      </c>
      <c r="E35" s="24">
        <f>D35/B35</f>
        <v>0.82285846153846154</v>
      </c>
      <c r="F35" s="18">
        <v>472832</v>
      </c>
      <c r="G35" s="24">
        <f t="shared" si="4"/>
        <v>1.0507377777777778</v>
      </c>
      <c r="H35" s="19">
        <f>F35-D35</f>
        <v>205403</v>
      </c>
      <c r="I35" s="42">
        <f>F35-C35</f>
        <v>22832</v>
      </c>
      <c r="K35" s="18"/>
    </row>
    <row r="36" spans="1:12" x14ac:dyDescent="0.2">
      <c r="A36" s="63" t="s">
        <v>26</v>
      </c>
      <c r="B36" s="51">
        <v>26458</v>
      </c>
      <c r="C36" s="80">
        <v>38100</v>
      </c>
      <c r="D36" s="18">
        <v>40755</v>
      </c>
      <c r="E36" s="24">
        <f>D36/B36</f>
        <v>1.5403658628770127</v>
      </c>
      <c r="F36" s="18">
        <v>91272</v>
      </c>
      <c r="G36" s="24">
        <f t="shared" si="4"/>
        <v>2.3955905511811024</v>
      </c>
      <c r="H36" s="19">
        <f>F36-D36</f>
        <v>50517</v>
      </c>
      <c r="I36" s="42">
        <f>F36-C36</f>
        <v>53172</v>
      </c>
      <c r="K36" s="18"/>
    </row>
    <row r="37" spans="1:12" x14ac:dyDescent="0.2">
      <c r="A37" s="63"/>
      <c r="B37" s="51"/>
      <c r="C37" s="51"/>
      <c r="D37" s="56"/>
      <c r="E37" s="24"/>
      <c r="F37" s="18"/>
      <c r="G37" s="18"/>
      <c r="H37" s="19"/>
      <c r="I37" s="42"/>
      <c r="J37" s="18"/>
      <c r="K37" s="24"/>
    </row>
    <row r="38" spans="1:12" x14ac:dyDescent="0.2">
      <c r="A38" s="66" t="s">
        <v>27</v>
      </c>
      <c r="B38" s="51">
        <f>SUM(B9:B37)</f>
        <v>60548574</v>
      </c>
      <c r="C38" s="51">
        <f>SUM(C8:C37)</f>
        <v>66998728</v>
      </c>
      <c r="D38" s="56">
        <f>SUM(D9:D36)</f>
        <v>66352753</v>
      </c>
      <c r="E38" s="24">
        <f>D38/B38</f>
        <v>1.0958598793755241</v>
      </c>
      <c r="F38" s="18">
        <f>SUM(F9:F36)</f>
        <v>66348463</v>
      </c>
      <c r="G38" s="24">
        <f>F38/C38</f>
        <v>0.99029436797665771</v>
      </c>
      <c r="H38" s="19">
        <f>SUM(H9:H36)</f>
        <v>-4290</v>
      </c>
      <c r="I38" s="42">
        <f>F38-C38</f>
        <v>-650265</v>
      </c>
      <c r="J38" s="83"/>
      <c r="K38" s="82"/>
      <c r="L38" s="18"/>
    </row>
    <row r="39" spans="1:12" x14ac:dyDescent="0.2">
      <c r="A39" s="60"/>
      <c r="B39" s="52"/>
      <c r="C39" s="52"/>
      <c r="D39" s="57"/>
      <c r="E39" s="27"/>
      <c r="F39" s="26"/>
      <c r="G39" s="28"/>
      <c r="H39" s="20"/>
      <c r="I39" s="20"/>
    </row>
    <row r="40" spans="1:12" x14ac:dyDescent="0.2">
      <c r="A40" s="67" t="s">
        <v>28</v>
      </c>
      <c r="B40" s="51"/>
      <c r="C40" s="51"/>
      <c r="D40" s="56"/>
      <c r="E40" s="1"/>
      <c r="F40" s="18"/>
      <c r="H40" s="19"/>
      <c r="I40" s="42"/>
    </row>
    <row r="41" spans="1:12" x14ac:dyDescent="0.2">
      <c r="A41" s="63" t="s">
        <v>48</v>
      </c>
      <c r="B41" s="51">
        <v>44722573</v>
      </c>
      <c r="C41" s="80">
        <v>47589732</v>
      </c>
      <c r="D41" s="18">
        <v>45312251</v>
      </c>
      <c r="E41" s="24">
        <f t="shared" ref="E41:E48" si="5">D41/B41</f>
        <v>1.0131852431656827</v>
      </c>
      <c r="F41" s="151">
        <v>47462052</v>
      </c>
      <c r="G41" s="24">
        <f t="shared" ref="G41:G48" si="6">F41/C41</f>
        <v>0.99731706831213085</v>
      </c>
      <c r="H41" s="19">
        <f t="shared" ref="H41:H49" si="7">F41-D41</f>
        <v>2149801</v>
      </c>
      <c r="I41" s="42">
        <f t="shared" ref="I41:I49" si="8">F41-C41</f>
        <v>-127680</v>
      </c>
      <c r="J41" s="148"/>
    </row>
    <row r="42" spans="1:12" x14ac:dyDescent="0.2">
      <c r="A42" s="63" t="s">
        <v>35</v>
      </c>
      <c r="B42" s="51">
        <v>3322289</v>
      </c>
      <c r="C42" s="80">
        <v>3347726</v>
      </c>
      <c r="D42" s="18">
        <v>3783553</v>
      </c>
      <c r="E42" s="24">
        <f t="shared" si="5"/>
        <v>1.1388392159742875</v>
      </c>
      <c r="F42" s="151">
        <v>3878943</v>
      </c>
      <c r="G42" s="24">
        <f t="shared" si="6"/>
        <v>1.1586799517045301</v>
      </c>
      <c r="H42" s="19">
        <f t="shared" si="7"/>
        <v>95390</v>
      </c>
      <c r="I42" s="42">
        <f t="shared" si="8"/>
        <v>531217</v>
      </c>
      <c r="J42" s="148"/>
    </row>
    <row r="43" spans="1:12" x14ac:dyDescent="0.2">
      <c r="A43" s="63" t="s">
        <v>29</v>
      </c>
      <c r="B43" s="51">
        <v>3413057</v>
      </c>
      <c r="C43" s="80">
        <v>3905770</v>
      </c>
      <c r="D43" s="18">
        <v>3896375</v>
      </c>
      <c r="E43" s="24">
        <f t="shared" si="5"/>
        <v>1.1416085345190543</v>
      </c>
      <c r="F43" s="151">
        <v>4337070</v>
      </c>
      <c r="G43" s="24">
        <f t="shared" si="6"/>
        <v>1.1104263691922462</v>
      </c>
      <c r="H43" s="19">
        <f t="shared" si="7"/>
        <v>440695</v>
      </c>
      <c r="I43" s="42">
        <f t="shared" si="8"/>
        <v>431300</v>
      </c>
      <c r="J43" s="148"/>
    </row>
    <row r="44" spans="1:12" x14ac:dyDescent="0.2">
      <c r="A44" s="63" t="s">
        <v>30</v>
      </c>
      <c r="B44" s="51">
        <v>2160239</v>
      </c>
      <c r="C44" s="80">
        <v>3344266</v>
      </c>
      <c r="D44" s="18">
        <v>2181491</v>
      </c>
      <c r="E44" s="24">
        <f t="shared" si="5"/>
        <v>1.0098378003544979</v>
      </c>
      <c r="F44" s="151">
        <v>2833642</v>
      </c>
      <c r="G44" s="24">
        <f t="shared" si="6"/>
        <v>0.84731358091730746</v>
      </c>
      <c r="H44" s="19">
        <f t="shared" si="7"/>
        <v>652151</v>
      </c>
      <c r="I44" s="42">
        <f t="shared" si="8"/>
        <v>-510624</v>
      </c>
      <c r="J44" s="148"/>
    </row>
    <row r="45" spans="1:12" x14ac:dyDescent="0.2">
      <c r="A45" s="63" t="s">
        <v>31</v>
      </c>
      <c r="B45" s="51">
        <v>575565</v>
      </c>
      <c r="C45" s="80">
        <v>2050277</v>
      </c>
      <c r="D45" s="18">
        <v>0</v>
      </c>
      <c r="E45" s="24">
        <f t="shared" si="5"/>
        <v>0</v>
      </c>
      <c r="F45" s="151">
        <v>0</v>
      </c>
      <c r="G45" s="24">
        <f t="shared" si="6"/>
        <v>0</v>
      </c>
      <c r="H45" s="19">
        <f t="shared" si="7"/>
        <v>0</v>
      </c>
      <c r="I45" s="42">
        <f t="shared" si="8"/>
        <v>-2050277</v>
      </c>
    </row>
    <row r="46" spans="1:12" x14ac:dyDescent="0.2">
      <c r="A46" s="63" t="s">
        <v>49</v>
      </c>
      <c r="B46" s="51">
        <v>2084709</v>
      </c>
      <c r="C46" s="80">
        <v>1868781</v>
      </c>
      <c r="D46" s="18">
        <v>2085395</v>
      </c>
      <c r="E46" s="24">
        <f t="shared" si="5"/>
        <v>1.0003290627133092</v>
      </c>
      <c r="F46" s="151">
        <v>2336853</v>
      </c>
      <c r="G46" s="24">
        <f t="shared" si="6"/>
        <v>1.2504691560969423</v>
      </c>
      <c r="H46" s="19">
        <f t="shared" si="7"/>
        <v>251458</v>
      </c>
      <c r="I46" s="42">
        <f t="shared" si="8"/>
        <v>468072</v>
      </c>
      <c r="J46" s="148"/>
    </row>
    <row r="47" spans="1:12" x14ac:dyDescent="0.2">
      <c r="A47" s="63" t="s">
        <v>36</v>
      </c>
      <c r="B47" s="51">
        <v>369659</v>
      </c>
      <c r="C47" s="80">
        <v>784749</v>
      </c>
      <c r="D47" s="18">
        <v>950774</v>
      </c>
      <c r="E47" s="24">
        <f t="shared" si="5"/>
        <v>2.572029897824752</v>
      </c>
      <c r="F47" s="151">
        <v>717887</v>
      </c>
      <c r="G47" s="24">
        <f t="shared" si="6"/>
        <v>0.91479823484961431</v>
      </c>
      <c r="H47" s="19">
        <f t="shared" si="7"/>
        <v>-232887</v>
      </c>
      <c r="I47" s="42">
        <f t="shared" si="8"/>
        <v>-66862</v>
      </c>
    </row>
    <row r="48" spans="1:12" x14ac:dyDescent="0.2">
      <c r="A48" s="63" t="s">
        <v>71</v>
      </c>
      <c r="B48" s="51">
        <v>3887907</v>
      </c>
      <c r="C48" s="80">
        <v>4099851</v>
      </c>
      <c r="D48" s="18">
        <v>3635859</v>
      </c>
      <c r="E48" s="24">
        <f t="shared" si="5"/>
        <v>0.93517128881940847</v>
      </c>
      <c r="F48" s="151">
        <v>4412032</v>
      </c>
      <c r="G48" s="24">
        <f t="shared" si="6"/>
        <v>1.0761444745187081</v>
      </c>
      <c r="H48" s="19">
        <f t="shared" si="7"/>
        <v>776173</v>
      </c>
      <c r="I48" s="42">
        <f t="shared" si="8"/>
        <v>312181</v>
      </c>
    </row>
    <row r="49" spans="1:11" x14ac:dyDescent="0.2">
      <c r="A49" s="63" t="s">
        <v>32</v>
      </c>
      <c r="B49" s="51">
        <v>12576</v>
      </c>
      <c r="C49" s="80">
        <v>7576</v>
      </c>
      <c r="D49" s="18">
        <v>10117</v>
      </c>
      <c r="E49" s="24">
        <f>D49/B49</f>
        <v>0.80446882951653942</v>
      </c>
      <c r="F49" s="151">
        <v>3841</v>
      </c>
      <c r="G49" s="24">
        <f>F49/C49</f>
        <v>0.50699577613516367</v>
      </c>
      <c r="H49" s="19">
        <f t="shared" si="7"/>
        <v>-6276</v>
      </c>
      <c r="I49" s="42">
        <f t="shared" si="8"/>
        <v>-3735</v>
      </c>
    </row>
    <row r="50" spans="1:11" x14ac:dyDescent="0.2">
      <c r="A50" s="63"/>
      <c r="B50" s="51"/>
      <c r="C50" s="80"/>
      <c r="D50" s="18"/>
      <c r="E50" s="24"/>
      <c r="F50" s="18"/>
      <c r="G50" s="24"/>
      <c r="H50" s="19"/>
      <c r="I50" s="42"/>
    </row>
    <row r="51" spans="1:11" x14ac:dyDescent="0.2">
      <c r="A51" s="158" t="s">
        <v>569</v>
      </c>
      <c r="B51" s="51">
        <f>SUM(B41:B50)</f>
        <v>60548574</v>
      </c>
      <c r="C51" s="51">
        <f>SUM(C41:C50)</f>
        <v>66998728</v>
      </c>
      <c r="D51" s="18">
        <f>SUM(D41:D50)</f>
        <v>61855815</v>
      </c>
      <c r="E51" s="24">
        <f>D51/B51</f>
        <v>1.0215899551986145</v>
      </c>
      <c r="F51" s="18">
        <f>SUM(F41:F50)</f>
        <v>65982320</v>
      </c>
      <c r="G51" s="24">
        <f>F51/C51</f>
        <v>0.98482944332913303</v>
      </c>
      <c r="H51" s="19">
        <f>SUM(H41:H50)</f>
        <v>4126505</v>
      </c>
      <c r="I51" s="42">
        <f>SUM(I41:I50)</f>
        <v>-1016408</v>
      </c>
    </row>
    <row r="52" spans="1:11" x14ac:dyDescent="0.2">
      <c r="A52" s="63"/>
      <c r="B52" s="51"/>
      <c r="C52" s="80"/>
      <c r="D52" s="18"/>
      <c r="E52" s="24"/>
      <c r="F52" s="18"/>
      <c r="G52" s="24"/>
      <c r="H52" s="19"/>
      <c r="I52" s="42"/>
      <c r="K52" s="18"/>
    </row>
    <row r="53" spans="1:11" ht="13.5" thickBot="1" x14ac:dyDescent="0.25">
      <c r="A53" s="63" t="s">
        <v>570</v>
      </c>
      <c r="B53" s="51"/>
      <c r="C53" s="80"/>
      <c r="D53" s="184">
        <f>D38-D51</f>
        <v>4496938</v>
      </c>
      <c r="E53" s="24"/>
      <c r="F53" s="185">
        <f>F38-F51</f>
        <v>366143</v>
      </c>
      <c r="H53" s="186">
        <f>H38-H51</f>
        <v>-4130795</v>
      </c>
      <c r="I53" s="187">
        <f>I38-I51</f>
        <v>366143</v>
      </c>
    </row>
    <row r="54" spans="1:11" x14ac:dyDescent="0.2">
      <c r="A54" s="63"/>
      <c r="B54" s="51"/>
      <c r="C54" s="80"/>
      <c r="D54" s="18"/>
      <c r="E54" s="24"/>
      <c r="F54" s="18"/>
      <c r="G54" s="24"/>
      <c r="H54" s="19"/>
      <c r="I54" s="42"/>
      <c r="K54" s="16"/>
    </row>
    <row r="55" spans="1:11" x14ac:dyDescent="0.2">
      <c r="A55" s="158" t="s">
        <v>571</v>
      </c>
      <c r="B55" s="51"/>
      <c r="C55" s="80"/>
      <c r="D55" s="18">
        <v>386423</v>
      </c>
      <c r="E55" s="24"/>
      <c r="F55" s="188"/>
      <c r="G55" s="24"/>
      <c r="H55" s="19">
        <f t="shared" ref="H55:H56" si="9">F55-D55</f>
        <v>-386423</v>
      </c>
      <c r="I55" s="42">
        <f t="shared" ref="I55:I56" si="10">F55-C55</f>
        <v>0</v>
      </c>
      <c r="J55" s="148" t="s">
        <v>573</v>
      </c>
    </row>
    <row r="56" spans="1:11" x14ac:dyDescent="0.2">
      <c r="A56" s="158" t="s">
        <v>572</v>
      </c>
      <c r="B56" s="69"/>
      <c r="C56" s="51"/>
      <c r="D56" s="56">
        <v>225645</v>
      </c>
      <c r="E56" s="1"/>
      <c r="F56" s="188"/>
      <c r="G56" s="24"/>
      <c r="H56" s="19">
        <f t="shared" si="9"/>
        <v>-225645</v>
      </c>
      <c r="I56" s="42">
        <f t="shared" si="10"/>
        <v>0</v>
      </c>
      <c r="J56" s="148" t="s">
        <v>573</v>
      </c>
    </row>
    <row r="57" spans="1:11" x14ac:dyDescent="0.2">
      <c r="A57" s="158"/>
      <c r="B57" s="69"/>
      <c r="C57" s="51"/>
      <c r="D57" s="56"/>
      <c r="E57" s="1"/>
      <c r="F57" s="18"/>
      <c r="H57" s="19"/>
      <c r="I57" s="42"/>
    </row>
    <row r="58" spans="1:11" x14ac:dyDescent="0.2">
      <c r="A58" s="66" t="s">
        <v>45</v>
      </c>
      <c r="B58" s="51">
        <f>SUM(B41:B49)</f>
        <v>60548574</v>
      </c>
      <c r="C58" s="51">
        <f>SUM(C41:C49)</f>
        <v>66998728</v>
      </c>
      <c r="D58" s="56">
        <f>SUM(D51,D55:D56)</f>
        <v>62467883</v>
      </c>
      <c r="E58" s="24">
        <f>D58/B58</f>
        <v>1.0316986656035863</v>
      </c>
      <c r="F58" s="18">
        <f>SUM(F51,F55:F56)</f>
        <v>65982320</v>
      </c>
      <c r="G58" s="24">
        <f>F58/C58</f>
        <v>0.98482944332913303</v>
      </c>
      <c r="H58" s="19">
        <f>SUM(H51,H55:H56)</f>
        <v>3514437</v>
      </c>
      <c r="I58" s="42">
        <f>SUM(I51,I55:I56)</f>
        <v>-1016408</v>
      </c>
      <c r="J58" s="86"/>
    </row>
    <row r="59" spans="1:11" x14ac:dyDescent="0.2">
      <c r="A59" s="63"/>
      <c r="B59" s="51"/>
      <c r="C59" s="51"/>
      <c r="D59" s="56"/>
      <c r="E59" s="1"/>
      <c r="F59" s="18"/>
      <c r="H59" s="19"/>
      <c r="I59" s="42"/>
    </row>
    <row r="60" spans="1:11" ht="13.5" thickBot="1" x14ac:dyDescent="0.25">
      <c r="A60" s="63" t="s">
        <v>41</v>
      </c>
      <c r="B60" s="53">
        <f>B38-B58</f>
        <v>0</v>
      </c>
      <c r="C60" s="53">
        <f>C38-C58</f>
        <v>0</v>
      </c>
      <c r="D60" s="58">
        <f>D38-D58</f>
        <v>3884870</v>
      </c>
      <c r="E60" s="24"/>
      <c r="F60" s="38">
        <f>F38-F58</f>
        <v>366143</v>
      </c>
      <c r="H60" s="39">
        <f>H38-H58</f>
        <v>-3518727</v>
      </c>
      <c r="I60" s="43">
        <f>F60-C60</f>
        <v>366143</v>
      </c>
      <c r="J60" s="16"/>
    </row>
    <row r="61" spans="1:11" ht="13.5" thickTop="1" x14ac:dyDescent="0.2">
      <c r="A61" s="68"/>
      <c r="B61" s="70"/>
      <c r="C61" s="45"/>
      <c r="D61" s="59"/>
      <c r="E61" s="22"/>
      <c r="F61" s="22"/>
      <c r="G61" s="22"/>
      <c r="H61" s="23"/>
      <c r="I61" s="35"/>
    </row>
    <row r="64" spans="1:11" x14ac:dyDescent="0.2">
      <c r="F64" s="18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32"/>
  <sheetViews>
    <sheetView topLeftCell="A4" zoomScale="90" zoomScaleNormal="90" workbookViewId="0">
      <selection activeCell="G27" sqref="G27"/>
    </sheetView>
  </sheetViews>
  <sheetFormatPr defaultRowHeight="12.75" x14ac:dyDescent="0.2"/>
  <cols>
    <col min="1" max="1" width="34.140625" bestFit="1" customWidth="1"/>
    <col min="2" max="11" width="17.5703125" customWidth="1"/>
  </cols>
  <sheetData>
    <row r="1" spans="1:11" ht="82.5" customHeight="1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8" x14ac:dyDescent="0.25">
      <c r="A2" s="199" t="s">
        <v>59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1" ht="23.25" x14ac:dyDescent="0.35">
      <c r="A3" s="95"/>
      <c r="B3" s="96"/>
      <c r="C3" s="97"/>
      <c r="D3" s="97"/>
      <c r="E3" s="97"/>
      <c r="F3" s="97"/>
      <c r="G3" s="97"/>
      <c r="H3" s="97"/>
      <c r="I3" s="97"/>
      <c r="J3" s="97"/>
      <c r="K3" s="97"/>
    </row>
    <row r="4" spans="1:11" ht="23.25" x14ac:dyDescent="0.35">
      <c r="A4" s="98"/>
      <c r="B4" s="193">
        <v>45169</v>
      </c>
      <c r="C4" s="194"/>
      <c r="D4" s="194"/>
      <c r="E4" s="194"/>
      <c r="F4" s="195"/>
      <c r="G4" s="196">
        <v>45535</v>
      </c>
      <c r="H4" s="197"/>
      <c r="I4" s="197"/>
      <c r="J4" s="197"/>
      <c r="K4" s="198"/>
    </row>
    <row r="5" spans="1:11" ht="23.25" x14ac:dyDescent="0.35">
      <c r="A5" s="99"/>
      <c r="B5" s="100" t="s">
        <v>60</v>
      </c>
      <c r="C5" s="101" t="s">
        <v>61</v>
      </c>
      <c r="D5" s="101" t="s">
        <v>63</v>
      </c>
      <c r="E5" s="101" t="s">
        <v>102</v>
      </c>
      <c r="F5" s="102" t="s">
        <v>33</v>
      </c>
      <c r="G5" s="100" t="s">
        <v>60</v>
      </c>
      <c r="H5" s="101" t="s">
        <v>61</v>
      </c>
      <c r="I5" s="101" t="s">
        <v>63</v>
      </c>
      <c r="J5" s="101" t="s">
        <v>102</v>
      </c>
      <c r="K5" s="102" t="s">
        <v>33</v>
      </c>
    </row>
    <row r="6" spans="1:11" ht="23.25" x14ac:dyDescent="0.35">
      <c r="A6" s="103"/>
      <c r="B6" s="104" t="s">
        <v>62</v>
      </c>
      <c r="C6" s="105" t="s">
        <v>62</v>
      </c>
      <c r="D6" s="105" t="s">
        <v>76</v>
      </c>
      <c r="E6" s="105" t="s">
        <v>31</v>
      </c>
      <c r="F6" s="106"/>
      <c r="G6" s="104" t="s">
        <v>62</v>
      </c>
      <c r="H6" s="105" t="s">
        <v>62</v>
      </c>
      <c r="I6" s="105" t="s">
        <v>76</v>
      </c>
      <c r="J6" s="105" t="s">
        <v>31</v>
      </c>
      <c r="K6" s="106"/>
    </row>
    <row r="7" spans="1:11" ht="15" x14ac:dyDescent="0.25">
      <c r="A7" s="107" t="s">
        <v>64</v>
      </c>
      <c r="B7" s="162"/>
      <c r="C7" s="163"/>
      <c r="D7" s="163"/>
      <c r="E7" s="164"/>
      <c r="F7" s="165"/>
      <c r="G7" s="162"/>
      <c r="H7" s="164"/>
      <c r="I7" s="164"/>
      <c r="J7" s="164"/>
      <c r="K7" s="166"/>
    </row>
    <row r="8" spans="1:11" x14ac:dyDescent="0.2">
      <c r="A8" s="152" t="s">
        <v>108</v>
      </c>
      <c r="B8" s="156">
        <v>-5391813</v>
      </c>
      <c r="C8" s="167">
        <v>-1789815</v>
      </c>
      <c r="D8" s="167"/>
      <c r="E8" s="167">
        <v>7375452</v>
      </c>
      <c r="F8" s="168">
        <f>SUM(B8:E8)</f>
        <v>193824</v>
      </c>
      <c r="G8" s="156">
        <v>-6870351</v>
      </c>
      <c r="H8" s="167">
        <v>-2763933</v>
      </c>
      <c r="I8" s="167"/>
      <c r="J8" s="167">
        <v>9676261</v>
      </c>
      <c r="K8" s="169">
        <f>SUM(G8:J8)</f>
        <v>41977</v>
      </c>
    </row>
    <row r="9" spans="1:11" x14ac:dyDescent="0.2">
      <c r="A9" s="152" t="s">
        <v>109</v>
      </c>
      <c r="B9" s="157">
        <v>25832</v>
      </c>
      <c r="C9" s="160"/>
      <c r="D9" s="160"/>
      <c r="E9" s="159"/>
      <c r="F9" s="170">
        <f t="shared" ref="F9:F13" si="0">SUM(B9:E9)</f>
        <v>25832</v>
      </c>
      <c r="G9" s="157">
        <v>1426</v>
      </c>
      <c r="H9" s="159"/>
      <c r="I9" s="159"/>
      <c r="J9" s="159"/>
      <c r="K9" s="171">
        <f t="shared" ref="K9:K13" si="1">SUM(G9:J9)</f>
        <v>1426</v>
      </c>
    </row>
    <row r="10" spans="1:11" x14ac:dyDescent="0.2">
      <c r="A10" s="152" t="s">
        <v>110</v>
      </c>
      <c r="B10" s="157">
        <v>621535</v>
      </c>
      <c r="C10" s="160">
        <v>-621535</v>
      </c>
      <c r="D10" s="160"/>
      <c r="E10" s="160"/>
      <c r="F10" s="170">
        <f t="shared" si="0"/>
        <v>0</v>
      </c>
      <c r="G10" s="157">
        <v>1296</v>
      </c>
      <c r="H10" s="160"/>
      <c r="I10" s="160"/>
      <c r="J10" s="160"/>
      <c r="K10" s="171">
        <f t="shared" si="1"/>
        <v>1296</v>
      </c>
    </row>
    <row r="11" spans="1:11" x14ac:dyDescent="0.2">
      <c r="A11" s="152" t="s">
        <v>111</v>
      </c>
      <c r="B11" s="157">
        <v>480</v>
      </c>
      <c r="C11" s="160">
        <v>847402</v>
      </c>
      <c r="D11" s="160"/>
      <c r="E11" s="160"/>
      <c r="F11" s="170">
        <f t="shared" si="0"/>
        <v>847882</v>
      </c>
      <c r="G11" s="157"/>
      <c r="H11" s="160">
        <v>13189</v>
      </c>
      <c r="I11" s="160"/>
      <c r="J11" s="160"/>
      <c r="K11" s="171">
        <f t="shared" si="1"/>
        <v>13189</v>
      </c>
    </row>
    <row r="12" spans="1:11" x14ac:dyDescent="0.2">
      <c r="A12" s="152" t="s">
        <v>112</v>
      </c>
      <c r="B12" s="157">
        <v>-144515</v>
      </c>
      <c r="C12" s="160">
        <v>271867</v>
      </c>
      <c r="D12" s="160"/>
      <c r="E12" s="160"/>
      <c r="F12" s="170">
        <f t="shared" si="0"/>
        <v>127352</v>
      </c>
      <c r="G12" s="157">
        <v>11497</v>
      </c>
      <c r="H12" s="160"/>
      <c r="I12" s="160"/>
      <c r="J12" s="160"/>
      <c r="K12" s="171">
        <f t="shared" si="1"/>
        <v>11497</v>
      </c>
    </row>
    <row r="13" spans="1:11" x14ac:dyDescent="0.2">
      <c r="A13" s="152" t="s">
        <v>113</v>
      </c>
      <c r="B13" s="157">
        <v>2977</v>
      </c>
      <c r="C13" s="160"/>
      <c r="D13" s="160"/>
      <c r="E13" s="160"/>
      <c r="F13" s="170">
        <f t="shared" si="0"/>
        <v>2977</v>
      </c>
      <c r="G13" s="157">
        <v>18542</v>
      </c>
      <c r="H13" s="160"/>
      <c r="I13" s="160"/>
      <c r="J13" s="160"/>
      <c r="K13" s="171">
        <f t="shared" si="1"/>
        <v>18542</v>
      </c>
    </row>
    <row r="14" spans="1:11" ht="15" x14ac:dyDescent="0.25">
      <c r="A14" s="114" t="s">
        <v>65</v>
      </c>
      <c r="B14" s="172">
        <f t="shared" ref="B14:E14" si="2">SUM(B7:B13)</f>
        <v>-4885504</v>
      </c>
      <c r="C14" s="173">
        <f t="shared" si="2"/>
        <v>-1292081</v>
      </c>
      <c r="D14" s="173">
        <f t="shared" si="2"/>
        <v>0</v>
      </c>
      <c r="E14" s="173">
        <f t="shared" si="2"/>
        <v>7375452</v>
      </c>
      <c r="F14" s="174">
        <f>SUM(F7:F13)</f>
        <v>1197867</v>
      </c>
      <c r="G14" s="172">
        <f t="shared" ref="G14:K14" si="3">SUM(G7:G13)</f>
        <v>-6837590</v>
      </c>
      <c r="H14" s="173">
        <f t="shared" si="3"/>
        <v>-2750744</v>
      </c>
      <c r="I14" s="173">
        <f t="shared" si="3"/>
        <v>0</v>
      </c>
      <c r="J14" s="173">
        <f t="shared" si="3"/>
        <v>9676261</v>
      </c>
      <c r="K14" s="115">
        <f t="shared" si="3"/>
        <v>87927</v>
      </c>
    </row>
    <row r="15" spans="1:11" ht="15" x14ac:dyDescent="0.25">
      <c r="A15" s="114" t="s">
        <v>66</v>
      </c>
      <c r="B15" s="175">
        <v>6305</v>
      </c>
      <c r="C15" s="176"/>
      <c r="D15" s="176"/>
      <c r="E15" s="176"/>
      <c r="F15" s="177">
        <f>B15</f>
        <v>6305</v>
      </c>
      <c r="G15" s="175">
        <v>2613</v>
      </c>
      <c r="H15" s="176"/>
      <c r="I15" s="176"/>
      <c r="J15" s="176"/>
      <c r="K15" s="177">
        <f>G15</f>
        <v>2613</v>
      </c>
    </row>
    <row r="16" spans="1:11" ht="15" x14ac:dyDescent="0.25">
      <c r="A16" s="107" t="s">
        <v>67</v>
      </c>
      <c r="B16" s="157"/>
      <c r="C16" s="159"/>
      <c r="D16" s="159"/>
      <c r="E16" s="159"/>
      <c r="F16" s="178"/>
      <c r="G16" s="157"/>
      <c r="H16" s="159"/>
      <c r="I16" s="159"/>
      <c r="J16" s="159"/>
      <c r="K16" s="178"/>
    </row>
    <row r="17" spans="1:11" x14ac:dyDescent="0.2">
      <c r="A17" s="152" t="s">
        <v>114</v>
      </c>
      <c r="B17" s="157">
        <v>11886324</v>
      </c>
      <c r="C17" s="159"/>
      <c r="D17" s="159">
        <v>528949</v>
      </c>
      <c r="E17" s="159"/>
      <c r="F17" s="178">
        <f>SUM(B17:E17)</f>
        <v>12415273</v>
      </c>
      <c r="G17" s="157">
        <v>10844022</v>
      </c>
      <c r="H17" s="159"/>
      <c r="I17" s="159">
        <v>600542</v>
      </c>
      <c r="J17" s="159"/>
      <c r="K17" s="178">
        <f>SUM(G17:J17)</f>
        <v>11444564</v>
      </c>
    </row>
    <row r="18" spans="1:11" x14ac:dyDescent="0.2">
      <c r="A18" s="152" t="s">
        <v>115</v>
      </c>
      <c r="B18" s="157">
        <v>9015891</v>
      </c>
      <c r="C18" s="159"/>
      <c r="D18" s="159"/>
      <c r="E18" s="159"/>
      <c r="F18" s="178">
        <f t="shared" ref="F18:F25" si="4">SUM(B18:E18)</f>
        <v>9015891</v>
      </c>
      <c r="G18" s="157">
        <v>9519715</v>
      </c>
      <c r="H18" s="159"/>
      <c r="I18" s="159"/>
      <c r="J18" s="159"/>
      <c r="K18" s="178">
        <f t="shared" ref="K18:K25" si="5">SUM(G18:J18)</f>
        <v>9519715</v>
      </c>
    </row>
    <row r="19" spans="1:11" x14ac:dyDescent="0.2">
      <c r="A19" s="152" t="s">
        <v>116</v>
      </c>
      <c r="B19" s="157">
        <v>45561</v>
      </c>
      <c r="C19" s="160"/>
      <c r="D19" s="160">
        <v>37496</v>
      </c>
      <c r="E19" s="160"/>
      <c r="F19" s="178">
        <f t="shared" si="4"/>
        <v>83057</v>
      </c>
      <c r="G19" s="157">
        <v>103200</v>
      </c>
      <c r="H19" s="160"/>
      <c r="I19" s="160">
        <v>15687</v>
      </c>
      <c r="J19" s="160"/>
      <c r="K19" s="178">
        <f t="shared" si="5"/>
        <v>118887</v>
      </c>
    </row>
    <row r="20" spans="1:11" x14ac:dyDescent="0.2">
      <c r="A20" s="152" t="s">
        <v>117</v>
      </c>
      <c r="B20" s="157">
        <v>208</v>
      </c>
      <c r="C20" s="160"/>
      <c r="D20" s="160"/>
      <c r="E20" s="160"/>
      <c r="F20" s="178">
        <f t="shared" si="4"/>
        <v>208</v>
      </c>
      <c r="G20" s="157">
        <v>220</v>
      </c>
      <c r="H20" s="160"/>
      <c r="I20" s="160"/>
      <c r="J20" s="160"/>
      <c r="K20" s="178">
        <f t="shared" si="5"/>
        <v>220</v>
      </c>
    </row>
    <row r="21" spans="1:11" x14ac:dyDescent="0.2">
      <c r="A21" s="152" t="s">
        <v>118</v>
      </c>
      <c r="B21" s="157">
        <v>9286</v>
      </c>
      <c r="C21" s="160"/>
      <c r="D21" s="160"/>
      <c r="E21" s="160"/>
      <c r="F21" s="178">
        <f t="shared" si="4"/>
        <v>9286</v>
      </c>
      <c r="G21" s="157">
        <v>9794</v>
      </c>
      <c r="H21" s="160"/>
      <c r="I21" s="160"/>
      <c r="J21" s="160"/>
      <c r="K21" s="178">
        <f t="shared" si="5"/>
        <v>9794</v>
      </c>
    </row>
    <row r="22" spans="1:11" x14ac:dyDescent="0.2">
      <c r="A22" s="152" t="s">
        <v>204</v>
      </c>
      <c r="B22" s="157">
        <v>4129998</v>
      </c>
      <c r="C22" s="160"/>
      <c r="D22" s="160"/>
      <c r="E22" s="160"/>
      <c r="F22" s="178">
        <f t="shared" si="4"/>
        <v>4129998</v>
      </c>
      <c r="G22" s="157"/>
      <c r="H22" s="160"/>
      <c r="I22" s="160"/>
      <c r="J22" s="160"/>
      <c r="K22" s="178">
        <f t="shared" si="5"/>
        <v>0</v>
      </c>
    </row>
    <row r="23" spans="1:11" x14ac:dyDescent="0.2">
      <c r="A23" s="152" t="s">
        <v>568</v>
      </c>
      <c r="B23" s="157">
        <v>8261986</v>
      </c>
      <c r="C23" s="160"/>
      <c r="D23" s="160"/>
      <c r="E23" s="160"/>
      <c r="F23" s="178">
        <f t="shared" si="4"/>
        <v>8261986</v>
      </c>
      <c r="G23" s="157"/>
      <c r="H23" s="160"/>
      <c r="I23" s="160"/>
      <c r="J23" s="160"/>
      <c r="K23" s="178">
        <f t="shared" si="5"/>
        <v>0</v>
      </c>
    </row>
    <row r="24" spans="1:11" x14ac:dyDescent="0.2">
      <c r="A24" s="152" t="s">
        <v>567</v>
      </c>
      <c r="B24" s="157"/>
      <c r="C24" s="160"/>
      <c r="D24" s="160"/>
      <c r="E24" s="160"/>
      <c r="F24" s="178">
        <f t="shared" si="4"/>
        <v>0</v>
      </c>
      <c r="G24" s="157">
        <v>4363234</v>
      </c>
      <c r="H24" s="160"/>
      <c r="I24" s="160"/>
      <c r="J24" s="160"/>
      <c r="K24" s="178">
        <f t="shared" si="5"/>
        <v>4363234</v>
      </c>
    </row>
    <row r="25" spans="1:11" x14ac:dyDescent="0.2">
      <c r="A25" s="153" t="s">
        <v>140</v>
      </c>
      <c r="B25" s="179"/>
      <c r="C25" s="180"/>
      <c r="D25" s="180"/>
      <c r="E25" s="180"/>
      <c r="F25" s="181">
        <f t="shared" si="4"/>
        <v>0</v>
      </c>
      <c r="G25" s="179">
        <v>8702882</v>
      </c>
      <c r="H25" s="180"/>
      <c r="I25" s="180"/>
      <c r="J25" s="180"/>
      <c r="K25" s="181">
        <f t="shared" si="5"/>
        <v>8702882</v>
      </c>
    </row>
    <row r="26" spans="1:11" ht="15" x14ac:dyDescent="0.25">
      <c r="A26" s="116" t="s">
        <v>68</v>
      </c>
      <c r="B26" s="117">
        <f t="shared" ref="B26:F26" si="6">SUM(B16:B25)</f>
        <v>33349254</v>
      </c>
      <c r="C26" s="182">
        <f t="shared" si="6"/>
        <v>0</v>
      </c>
      <c r="D26" s="182">
        <f t="shared" si="6"/>
        <v>566445</v>
      </c>
      <c r="E26" s="182">
        <f t="shared" si="6"/>
        <v>0</v>
      </c>
      <c r="F26" s="183">
        <f t="shared" si="6"/>
        <v>33915699</v>
      </c>
      <c r="G26" s="117">
        <f>SUM(G16:G25)</f>
        <v>33543067</v>
      </c>
      <c r="H26" s="182">
        <f t="shared" ref="H26:K26" si="7">SUM(H16:H25)</f>
        <v>0</v>
      </c>
      <c r="I26" s="182">
        <f t="shared" si="7"/>
        <v>616229</v>
      </c>
      <c r="J26" s="182">
        <f t="shared" si="7"/>
        <v>0</v>
      </c>
      <c r="K26" s="183">
        <f t="shared" si="7"/>
        <v>34159296</v>
      </c>
    </row>
    <row r="27" spans="1:11" ht="15.75" x14ac:dyDescent="0.25">
      <c r="A27" s="108" t="s">
        <v>69</v>
      </c>
      <c r="B27" s="118">
        <f>B26+B15+B14</f>
        <v>28470055</v>
      </c>
      <c r="C27" s="119">
        <f>C14+C15+C26</f>
        <v>-1292081</v>
      </c>
      <c r="D27" s="119">
        <f>D26+D14</f>
        <v>566445</v>
      </c>
      <c r="E27" s="119">
        <f>E26+E14</f>
        <v>7375452</v>
      </c>
      <c r="F27" s="120">
        <f>F26+F15+F14</f>
        <v>35119871</v>
      </c>
      <c r="G27" s="118">
        <f>G14+G15+G26</f>
        <v>26708090</v>
      </c>
      <c r="H27" s="119">
        <f>H26+H14</f>
        <v>-2750744</v>
      </c>
      <c r="I27" s="119">
        <f>I26+I14</f>
        <v>616229</v>
      </c>
      <c r="J27" s="119">
        <f>J26+J14</f>
        <v>9676261</v>
      </c>
      <c r="K27" s="120">
        <f>K26+K15+K14</f>
        <v>34249836</v>
      </c>
    </row>
    <row r="28" spans="1:11" ht="15" x14ac:dyDescent="0.2">
      <c r="F28" s="109"/>
      <c r="G28" s="109"/>
      <c r="H28" s="109"/>
      <c r="I28" s="109"/>
      <c r="J28" s="109"/>
      <c r="K28" s="109"/>
    </row>
    <row r="32" spans="1:11" ht="15" customHeight="1" x14ac:dyDescent="0.2"/>
  </sheetData>
  <mergeCells count="4">
    <mergeCell ref="B4:F4"/>
    <mergeCell ref="G4:K4"/>
    <mergeCell ref="A1:K1"/>
    <mergeCell ref="A2:K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43"/>
  <sheetViews>
    <sheetView zoomScaleNormal="100" workbookViewId="0">
      <selection activeCell="L6" sqref="L6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6" customWidth="1"/>
    <col min="4" max="4" width="17.140625" style="25" customWidth="1"/>
  </cols>
  <sheetData>
    <row r="1" spans="1:14" ht="82.5" customHeight="1" x14ac:dyDescent="0.25">
      <c r="A1" s="203"/>
      <c r="B1" s="204"/>
      <c r="C1" s="204"/>
      <c r="D1" s="205"/>
    </row>
    <row r="2" spans="1:14" ht="19.5" customHeight="1" x14ac:dyDescent="0.25">
      <c r="A2" s="200" t="s">
        <v>279</v>
      </c>
      <c r="B2" s="201"/>
      <c r="C2" s="201"/>
      <c r="D2" s="202"/>
    </row>
    <row r="3" spans="1:14" ht="19.5" customHeight="1" x14ac:dyDescent="0.25">
      <c r="A3" s="110" t="s">
        <v>37</v>
      </c>
      <c r="B3" s="131" t="s">
        <v>70</v>
      </c>
      <c r="C3" s="85" t="s">
        <v>38</v>
      </c>
      <c r="D3" s="111" t="s">
        <v>39</v>
      </c>
    </row>
    <row r="4" spans="1:14" ht="19.5" customHeight="1" x14ac:dyDescent="0.2">
      <c r="A4" s="63"/>
      <c r="C4" s="75"/>
      <c r="D4" s="84"/>
    </row>
    <row r="5" spans="1:14" ht="19.5" customHeight="1" x14ac:dyDescent="0.2">
      <c r="A5" s="54" t="s">
        <v>280</v>
      </c>
      <c r="B5" s="44" t="s">
        <v>578</v>
      </c>
      <c r="C5" s="139">
        <v>2538750</v>
      </c>
      <c r="D5" s="112">
        <v>45517</v>
      </c>
      <c r="E5" s="44"/>
    </row>
    <row r="6" spans="1:14" ht="19.5" customHeight="1" x14ac:dyDescent="0.2">
      <c r="A6" s="54" t="s">
        <v>280</v>
      </c>
      <c r="B6" s="44" t="s">
        <v>281</v>
      </c>
      <c r="C6" s="140">
        <v>2218049.6</v>
      </c>
      <c r="D6" s="94">
        <v>45517</v>
      </c>
      <c r="E6" s="44"/>
    </row>
    <row r="7" spans="1:14" ht="19.5" customHeight="1" x14ac:dyDescent="0.2">
      <c r="A7" s="54" t="s">
        <v>183</v>
      </c>
      <c r="B7" s="44" t="s">
        <v>205</v>
      </c>
      <c r="C7" s="140">
        <v>267526.68</v>
      </c>
      <c r="D7" s="94">
        <v>45518</v>
      </c>
      <c r="E7" s="44"/>
    </row>
    <row r="8" spans="1:14" ht="19.5" customHeight="1" x14ac:dyDescent="0.2">
      <c r="A8" s="54" t="s">
        <v>232</v>
      </c>
      <c r="B8" s="44" t="s">
        <v>282</v>
      </c>
      <c r="C8" s="140">
        <v>205105.32</v>
      </c>
      <c r="D8" s="94">
        <v>45526</v>
      </c>
      <c r="E8" s="44"/>
    </row>
    <row r="9" spans="1:14" ht="19.5" customHeight="1" x14ac:dyDescent="0.2">
      <c r="A9" s="54" t="s">
        <v>283</v>
      </c>
      <c r="B9" s="44" t="s">
        <v>284</v>
      </c>
      <c r="C9" s="140">
        <v>179686.44</v>
      </c>
      <c r="D9" s="94">
        <v>45524</v>
      </c>
      <c r="E9" s="44"/>
    </row>
    <row r="10" spans="1:14" ht="19.5" customHeight="1" x14ac:dyDescent="0.2">
      <c r="A10" s="54" t="s">
        <v>285</v>
      </c>
      <c r="B10" s="44" t="s">
        <v>286</v>
      </c>
      <c r="C10" s="140">
        <v>146520</v>
      </c>
      <c r="D10" s="94">
        <v>45520</v>
      </c>
      <c r="E10" s="44"/>
    </row>
    <row r="11" spans="1:14" ht="19.5" customHeight="1" x14ac:dyDescent="0.2">
      <c r="A11" s="54" t="s">
        <v>206</v>
      </c>
      <c r="B11" s="44" t="s">
        <v>287</v>
      </c>
      <c r="C11" s="140">
        <v>142618.34</v>
      </c>
      <c r="D11" s="94">
        <v>45516</v>
      </c>
      <c r="E11" s="44"/>
    </row>
    <row r="12" spans="1:14" ht="19.5" customHeight="1" x14ac:dyDescent="0.2">
      <c r="A12" s="54" t="s">
        <v>157</v>
      </c>
      <c r="B12" s="44" t="s">
        <v>77</v>
      </c>
      <c r="C12" s="140">
        <v>95812.22</v>
      </c>
      <c r="D12" s="94">
        <v>45518</v>
      </c>
      <c r="E12" s="44"/>
    </row>
    <row r="13" spans="1:14" ht="19.5" customHeight="1" x14ac:dyDescent="0.2">
      <c r="A13" s="54" t="s">
        <v>139</v>
      </c>
      <c r="B13" s="44" t="s">
        <v>153</v>
      </c>
      <c r="C13" s="140">
        <v>83978.5</v>
      </c>
      <c r="D13" s="94">
        <v>45518</v>
      </c>
      <c r="E13" s="44"/>
      <c r="N13" s="148"/>
    </row>
    <row r="14" spans="1:14" ht="19.5" customHeight="1" x14ac:dyDescent="0.2">
      <c r="A14" s="54" t="s">
        <v>79</v>
      </c>
      <c r="B14" s="44" t="s">
        <v>77</v>
      </c>
      <c r="C14" s="140">
        <v>62731.79</v>
      </c>
      <c r="D14" s="94">
        <v>45511</v>
      </c>
      <c r="E14" s="44"/>
    </row>
    <row r="15" spans="1:14" ht="19.5" customHeight="1" x14ac:dyDescent="0.2">
      <c r="A15" s="54" t="s">
        <v>288</v>
      </c>
      <c r="B15" s="44" t="s">
        <v>289</v>
      </c>
      <c r="C15" s="140">
        <v>52960</v>
      </c>
      <c r="D15" s="94">
        <v>45523</v>
      </c>
      <c r="E15" s="44"/>
    </row>
    <row r="16" spans="1:14" ht="19.5" customHeight="1" x14ac:dyDescent="0.2">
      <c r="A16" s="54" t="s">
        <v>184</v>
      </c>
      <c r="B16" s="44" t="s">
        <v>83</v>
      </c>
      <c r="C16" s="140">
        <v>51150</v>
      </c>
      <c r="D16" s="94">
        <v>45516</v>
      </c>
      <c r="E16" s="44"/>
    </row>
    <row r="17" spans="1:14" ht="19.5" customHeight="1" x14ac:dyDescent="0.2">
      <c r="A17" s="54" t="s">
        <v>290</v>
      </c>
      <c r="B17" s="44" t="s">
        <v>291</v>
      </c>
      <c r="C17" s="140">
        <v>36941.089999999997</v>
      </c>
      <c r="D17" s="94">
        <v>45516</v>
      </c>
      <c r="E17" s="44"/>
      <c r="N17" s="148"/>
    </row>
    <row r="18" spans="1:14" ht="19.5" customHeight="1" x14ac:dyDescent="0.2">
      <c r="A18" s="54" t="s">
        <v>292</v>
      </c>
      <c r="B18" s="44" t="s">
        <v>293</v>
      </c>
      <c r="C18" s="140">
        <v>35110.67</v>
      </c>
      <c r="D18" s="94">
        <v>45510</v>
      </c>
      <c r="E18" s="44"/>
    </row>
    <row r="19" spans="1:14" ht="19.5" customHeight="1" x14ac:dyDescent="0.2">
      <c r="A19" s="54" t="s">
        <v>294</v>
      </c>
      <c r="B19" s="44" t="s">
        <v>295</v>
      </c>
      <c r="C19" s="140">
        <v>34595.1</v>
      </c>
      <c r="D19" s="94">
        <v>45511</v>
      </c>
      <c r="E19" s="44"/>
    </row>
    <row r="20" spans="1:14" ht="19.5" customHeight="1" x14ac:dyDescent="0.2">
      <c r="A20" s="54" t="s">
        <v>78</v>
      </c>
      <c r="B20" s="44" t="s">
        <v>207</v>
      </c>
      <c r="C20" s="140">
        <v>30525</v>
      </c>
      <c r="D20" s="94">
        <v>45510</v>
      </c>
      <c r="E20" s="44"/>
    </row>
    <row r="21" spans="1:14" ht="19.5" customHeight="1" x14ac:dyDescent="0.2">
      <c r="A21" s="54" t="s">
        <v>296</v>
      </c>
      <c r="B21" s="44" t="s">
        <v>297</v>
      </c>
      <c r="C21" s="140">
        <v>22390</v>
      </c>
      <c r="D21" s="94">
        <v>45516</v>
      </c>
      <c r="E21" s="44"/>
    </row>
    <row r="22" spans="1:14" ht="19.5" customHeight="1" x14ac:dyDescent="0.2">
      <c r="A22" s="54" t="s">
        <v>232</v>
      </c>
      <c r="B22" s="44" t="s">
        <v>298</v>
      </c>
      <c r="C22" s="140">
        <v>20896.900000000001</v>
      </c>
      <c r="D22" s="94">
        <v>45516</v>
      </c>
      <c r="E22" s="44"/>
    </row>
    <row r="23" spans="1:14" ht="19.5" customHeight="1" x14ac:dyDescent="0.2">
      <c r="A23" s="54" t="s">
        <v>128</v>
      </c>
      <c r="B23" s="44" t="s">
        <v>299</v>
      </c>
      <c r="C23" s="140">
        <v>20000</v>
      </c>
      <c r="D23" s="94">
        <v>45510</v>
      </c>
      <c r="E23" s="44"/>
    </row>
    <row r="24" spans="1:14" ht="19.5" customHeight="1" x14ac:dyDescent="0.2">
      <c r="A24" s="54" t="s">
        <v>300</v>
      </c>
      <c r="B24" s="44" t="s">
        <v>300</v>
      </c>
      <c r="C24" s="140">
        <v>20000</v>
      </c>
      <c r="D24" s="94">
        <v>45532</v>
      </c>
      <c r="E24" s="44"/>
    </row>
    <row r="25" spans="1:14" ht="19.5" customHeight="1" x14ac:dyDescent="0.2">
      <c r="A25" s="54" t="s">
        <v>99</v>
      </c>
      <c r="B25" s="44" t="s">
        <v>91</v>
      </c>
      <c r="C25" s="92">
        <v>19370.419999999998</v>
      </c>
      <c r="D25" s="94">
        <v>45518</v>
      </c>
      <c r="E25" s="44"/>
    </row>
    <row r="26" spans="1:14" ht="19.5" customHeight="1" x14ac:dyDescent="0.2">
      <c r="A26" s="54" t="s">
        <v>301</v>
      </c>
      <c r="B26" s="44" t="s">
        <v>302</v>
      </c>
      <c r="C26" s="92">
        <v>15800</v>
      </c>
      <c r="D26" s="94">
        <v>45510</v>
      </c>
      <c r="E26" s="44"/>
    </row>
    <row r="27" spans="1:14" ht="19.5" customHeight="1" x14ac:dyDescent="0.2">
      <c r="A27" s="54" t="s">
        <v>303</v>
      </c>
      <c r="B27" s="44" t="s">
        <v>304</v>
      </c>
      <c r="C27" s="92">
        <v>15026.96</v>
      </c>
      <c r="D27" s="94">
        <v>45532</v>
      </c>
      <c r="E27" s="44"/>
    </row>
    <row r="28" spans="1:14" ht="19.5" customHeight="1" x14ac:dyDescent="0.2">
      <c r="A28" s="54" t="s">
        <v>574</v>
      </c>
      <c r="B28" s="44" t="s">
        <v>305</v>
      </c>
      <c r="C28" s="92">
        <v>15000</v>
      </c>
      <c r="D28" s="94">
        <v>45516</v>
      </c>
      <c r="E28" s="44"/>
    </row>
    <row r="29" spans="1:14" ht="19.5" customHeight="1" x14ac:dyDescent="0.2">
      <c r="A29" s="54" t="s">
        <v>306</v>
      </c>
      <c r="B29" s="44" t="s">
        <v>307</v>
      </c>
      <c r="C29" s="92">
        <v>14262.5</v>
      </c>
      <c r="D29" s="94">
        <v>45510</v>
      </c>
      <c r="E29" s="44"/>
    </row>
    <row r="30" spans="1:14" ht="19.5" customHeight="1" x14ac:dyDescent="0.2">
      <c r="A30" s="54" t="s">
        <v>262</v>
      </c>
      <c r="B30" s="44" t="s">
        <v>263</v>
      </c>
      <c r="C30" s="92">
        <v>12087.5</v>
      </c>
      <c r="D30" s="94">
        <v>45530</v>
      </c>
      <c r="E30" s="44"/>
    </row>
    <row r="31" spans="1:14" ht="19.5" customHeight="1" x14ac:dyDescent="0.2">
      <c r="A31" s="54" t="s">
        <v>308</v>
      </c>
      <c r="B31" s="44" t="s">
        <v>211</v>
      </c>
      <c r="C31" s="92">
        <v>12000</v>
      </c>
      <c r="D31" s="94">
        <v>45511</v>
      </c>
      <c r="E31" s="44"/>
    </row>
    <row r="32" spans="1:14" ht="19.5" customHeight="1" x14ac:dyDescent="0.2">
      <c r="A32" s="54" t="s">
        <v>186</v>
      </c>
      <c r="B32" s="44" t="s">
        <v>83</v>
      </c>
      <c r="C32" s="92">
        <v>12000</v>
      </c>
      <c r="D32" s="94">
        <v>45516</v>
      </c>
      <c r="E32" s="44"/>
    </row>
    <row r="33" spans="1:5" ht="19.5" customHeight="1" x14ac:dyDescent="0.2">
      <c r="A33" s="54" t="s">
        <v>309</v>
      </c>
      <c r="B33" s="44" t="s">
        <v>77</v>
      </c>
      <c r="C33" s="92">
        <v>11257.39</v>
      </c>
      <c r="D33" s="94">
        <v>45530</v>
      </c>
      <c r="E33" s="44"/>
    </row>
    <row r="34" spans="1:5" ht="19.5" customHeight="1" x14ac:dyDescent="0.2">
      <c r="A34" s="54" t="s">
        <v>309</v>
      </c>
      <c r="B34" s="44" t="s">
        <v>77</v>
      </c>
      <c r="C34" s="92">
        <v>11168.91</v>
      </c>
      <c r="D34" s="94">
        <v>45511</v>
      </c>
      <c r="E34" s="44"/>
    </row>
    <row r="35" spans="1:5" ht="19.5" customHeight="1" x14ac:dyDescent="0.2">
      <c r="A35" s="54" t="s">
        <v>306</v>
      </c>
      <c r="B35" s="44" t="s">
        <v>224</v>
      </c>
      <c r="C35" s="92">
        <v>10893.75</v>
      </c>
      <c r="D35" s="94">
        <v>45533</v>
      </c>
      <c r="E35" s="44"/>
    </row>
    <row r="36" spans="1:5" ht="19.5" customHeight="1" x14ac:dyDescent="0.2">
      <c r="A36" s="54" t="s">
        <v>310</v>
      </c>
      <c r="B36" s="150" t="s">
        <v>311</v>
      </c>
      <c r="C36" s="92">
        <v>10407.5</v>
      </c>
      <c r="D36" s="94">
        <v>45510</v>
      </c>
      <c r="E36" s="44"/>
    </row>
    <row r="37" spans="1:5" ht="19.5" customHeight="1" x14ac:dyDescent="0.2">
      <c r="A37" s="54" t="s">
        <v>312</v>
      </c>
      <c r="B37" s="44" t="s">
        <v>233</v>
      </c>
      <c r="C37" s="92">
        <v>10295.5</v>
      </c>
      <c r="D37" s="94">
        <v>45510</v>
      </c>
      <c r="E37" s="44"/>
    </row>
    <row r="38" spans="1:5" ht="19.5" customHeight="1" x14ac:dyDescent="0.2">
      <c r="A38" s="54" t="s">
        <v>313</v>
      </c>
      <c r="B38" s="44" t="s">
        <v>92</v>
      </c>
      <c r="C38" s="92">
        <v>9950</v>
      </c>
      <c r="D38" s="94">
        <v>45511</v>
      </c>
      <c r="E38" s="44"/>
    </row>
    <row r="39" spans="1:5" ht="19.5" customHeight="1" x14ac:dyDescent="0.2">
      <c r="A39" s="54" t="s">
        <v>314</v>
      </c>
      <c r="B39" s="44" t="s">
        <v>315</v>
      </c>
      <c r="C39" s="92">
        <v>9202</v>
      </c>
      <c r="D39" s="94">
        <v>45532</v>
      </c>
      <c r="E39" s="44"/>
    </row>
    <row r="40" spans="1:5" ht="19.5" customHeight="1" x14ac:dyDescent="0.2">
      <c r="A40" s="54" t="s">
        <v>210</v>
      </c>
      <c r="B40" s="44" t="s">
        <v>316</v>
      </c>
      <c r="C40" s="92">
        <v>9184.2900000000009</v>
      </c>
      <c r="D40" s="94">
        <v>45526</v>
      </c>
      <c r="E40" s="44"/>
    </row>
    <row r="41" spans="1:5" ht="19.5" customHeight="1" x14ac:dyDescent="0.2">
      <c r="A41" s="54" t="s">
        <v>317</v>
      </c>
      <c r="B41" s="44" t="s">
        <v>318</v>
      </c>
      <c r="C41" s="92">
        <v>9080</v>
      </c>
      <c r="D41" s="94">
        <v>45530</v>
      </c>
      <c r="E41" s="44"/>
    </row>
    <row r="42" spans="1:5" ht="19.5" customHeight="1" x14ac:dyDescent="0.2">
      <c r="A42" s="54" t="s">
        <v>319</v>
      </c>
      <c r="B42" s="44" t="s">
        <v>320</v>
      </c>
      <c r="C42" s="92">
        <v>8750</v>
      </c>
      <c r="D42" s="94">
        <v>45526</v>
      </c>
      <c r="E42" s="44"/>
    </row>
    <row r="43" spans="1:5" ht="19.5" customHeight="1" x14ac:dyDescent="0.2">
      <c r="A43" s="54" t="s">
        <v>321</v>
      </c>
      <c r="B43" s="44" t="s">
        <v>322</v>
      </c>
      <c r="C43" s="92">
        <v>8500</v>
      </c>
      <c r="D43" s="94">
        <v>45532</v>
      </c>
      <c r="E43" s="44"/>
    </row>
    <row r="44" spans="1:5" ht="19.5" customHeight="1" x14ac:dyDescent="0.2">
      <c r="A44" s="54" t="s">
        <v>177</v>
      </c>
      <c r="B44" s="44" t="s">
        <v>83</v>
      </c>
      <c r="C44" s="92">
        <v>8000</v>
      </c>
      <c r="D44" s="94">
        <v>45523</v>
      </c>
      <c r="E44" s="44"/>
    </row>
    <row r="45" spans="1:5" ht="19.5" customHeight="1" x14ac:dyDescent="0.2">
      <c r="A45" s="54" t="s">
        <v>165</v>
      </c>
      <c r="B45" s="44" t="s">
        <v>323</v>
      </c>
      <c r="C45" s="92">
        <v>7927</v>
      </c>
      <c r="D45" s="94">
        <v>45518</v>
      </c>
      <c r="E45" s="44"/>
    </row>
    <row r="46" spans="1:5" ht="19.5" customHeight="1" x14ac:dyDescent="0.2">
      <c r="A46" s="54" t="s">
        <v>290</v>
      </c>
      <c r="B46" s="44" t="s">
        <v>324</v>
      </c>
      <c r="C46" s="92">
        <v>7500</v>
      </c>
      <c r="D46" s="94">
        <v>45518</v>
      </c>
      <c r="E46" s="44"/>
    </row>
    <row r="47" spans="1:5" ht="19.5" customHeight="1" x14ac:dyDescent="0.2">
      <c r="A47" s="54" t="s">
        <v>325</v>
      </c>
      <c r="B47" s="44" t="s">
        <v>326</v>
      </c>
      <c r="C47" s="92">
        <v>7200</v>
      </c>
      <c r="D47" s="94">
        <v>45516</v>
      </c>
      <c r="E47" s="44"/>
    </row>
    <row r="48" spans="1:5" ht="19.5" customHeight="1" x14ac:dyDescent="0.2">
      <c r="A48" s="54" t="s">
        <v>135</v>
      </c>
      <c r="B48" s="44" t="s">
        <v>327</v>
      </c>
      <c r="C48" s="92">
        <v>6639.92</v>
      </c>
      <c r="D48" s="94">
        <v>45510</v>
      </c>
      <c r="E48" s="44"/>
    </row>
    <row r="49" spans="1:5" ht="19.5" customHeight="1" x14ac:dyDescent="0.2">
      <c r="A49" s="54" t="s">
        <v>328</v>
      </c>
      <c r="B49" s="44" t="s">
        <v>329</v>
      </c>
      <c r="C49" s="92">
        <v>6639</v>
      </c>
      <c r="D49" s="94">
        <v>45510</v>
      </c>
      <c r="E49" s="44"/>
    </row>
    <row r="50" spans="1:5" ht="19.5" customHeight="1" x14ac:dyDescent="0.2">
      <c r="A50" s="54" t="s">
        <v>330</v>
      </c>
      <c r="B50" s="44" t="s">
        <v>81</v>
      </c>
      <c r="C50" s="92">
        <v>6331.66</v>
      </c>
      <c r="D50" s="94">
        <v>45520</v>
      </c>
      <c r="E50" s="44"/>
    </row>
    <row r="51" spans="1:5" ht="19.5" customHeight="1" x14ac:dyDescent="0.2">
      <c r="A51" s="54" t="s">
        <v>331</v>
      </c>
      <c r="B51" s="44" t="s">
        <v>218</v>
      </c>
      <c r="C51" s="92">
        <v>6240</v>
      </c>
      <c r="D51" s="94">
        <v>45510</v>
      </c>
      <c r="E51" s="44"/>
    </row>
    <row r="52" spans="1:5" ht="19.5" customHeight="1" x14ac:dyDescent="0.2">
      <c r="A52" s="54" t="s">
        <v>99</v>
      </c>
      <c r="B52" s="44" t="s">
        <v>91</v>
      </c>
      <c r="C52" s="92">
        <v>5873.81</v>
      </c>
      <c r="D52" s="94">
        <v>45526</v>
      </c>
      <c r="E52" s="44"/>
    </row>
    <row r="53" spans="1:5" ht="19.5" customHeight="1" x14ac:dyDescent="0.2">
      <c r="A53" s="54" t="s">
        <v>144</v>
      </c>
      <c r="B53" s="44" t="s">
        <v>332</v>
      </c>
      <c r="C53" s="92">
        <v>5720</v>
      </c>
      <c r="D53" s="94">
        <v>45518</v>
      </c>
      <c r="E53" s="44"/>
    </row>
    <row r="54" spans="1:5" ht="19.5" customHeight="1" x14ac:dyDescent="0.2">
      <c r="A54" s="54" t="s">
        <v>333</v>
      </c>
      <c r="B54" s="44" t="s">
        <v>265</v>
      </c>
      <c r="C54" s="92">
        <v>5600</v>
      </c>
      <c r="D54" s="94">
        <v>45534</v>
      </c>
      <c r="E54" s="44"/>
    </row>
    <row r="55" spans="1:5" ht="19.5" customHeight="1" x14ac:dyDescent="0.2">
      <c r="A55" s="54" t="s">
        <v>215</v>
      </c>
      <c r="B55" s="44" t="s">
        <v>334</v>
      </c>
      <c r="C55" s="92">
        <v>5499.21</v>
      </c>
      <c r="D55" s="94">
        <v>45532</v>
      </c>
      <c r="E55" s="44"/>
    </row>
    <row r="56" spans="1:5" ht="19.5" customHeight="1" x14ac:dyDescent="0.2">
      <c r="A56" s="54" t="s">
        <v>163</v>
      </c>
      <c r="B56" s="44" t="s">
        <v>104</v>
      </c>
      <c r="C56" s="92">
        <v>5460.81</v>
      </c>
      <c r="D56" s="94">
        <v>45516</v>
      </c>
      <c r="E56" s="44"/>
    </row>
    <row r="57" spans="1:5" ht="19.5" customHeight="1" x14ac:dyDescent="0.2">
      <c r="A57" s="54" t="s">
        <v>335</v>
      </c>
      <c r="B57" s="44" t="s">
        <v>336</v>
      </c>
      <c r="C57" s="92">
        <v>5400</v>
      </c>
      <c r="D57" s="94">
        <v>45524</v>
      </c>
      <c r="E57" s="44"/>
    </row>
    <row r="58" spans="1:5" ht="19.5" customHeight="1" x14ac:dyDescent="0.2">
      <c r="A58" s="54" t="s">
        <v>128</v>
      </c>
      <c r="B58" s="44" t="s">
        <v>175</v>
      </c>
      <c r="C58" s="92">
        <v>5350</v>
      </c>
      <c r="D58" s="94">
        <v>45532</v>
      </c>
      <c r="E58" s="44"/>
    </row>
    <row r="59" spans="1:5" ht="19.5" customHeight="1" x14ac:dyDescent="0.2">
      <c r="A59" s="54" t="s">
        <v>189</v>
      </c>
      <c r="B59" s="44" t="s">
        <v>337</v>
      </c>
      <c r="C59" s="92">
        <v>5345</v>
      </c>
      <c r="D59" s="94">
        <v>45530</v>
      </c>
      <c r="E59" s="44"/>
    </row>
    <row r="60" spans="1:5" ht="19.5" customHeight="1" x14ac:dyDescent="0.2">
      <c r="A60" s="54" t="s">
        <v>575</v>
      </c>
      <c r="B60" s="44" t="s">
        <v>220</v>
      </c>
      <c r="C60" s="92">
        <v>5232.5</v>
      </c>
      <c r="D60" s="94">
        <v>45510</v>
      </c>
      <c r="E60" s="44"/>
    </row>
    <row r="61" spans="1:5" ht="19.5" customHeight="1" x14ac:dyDescent="0.2">
      <c r="A61" s="54" t="s">
        <v>338</v>
      </c>
      <c r="B61" s="44" t="s">
        <v>339</v>
      </c>
      <c r="C61" s="92">
        <v>5190</v>
      </c>
      <c r="D61" s="94">
        <v>45510</v>
      </c>
      <c r="E61" s="44"/>
    </row>
    <row r="62" spans="1:5" ht="19.5" customHeight="1" x14ac:dyDescent="0.2">
      <c r="A62" s="54" t="s">
        <v>141</v>
      </c>
      <c r="B62" s="44" t="s">
        <v>340</v>
      </c>
      <c r="C62" s="92">
        <v>5055</v>
      </c>
      <c r="D62" s="94">
        <v>45511</v>
      </c>
      <c r="E62" s="44"/>
    </row>
    <row r="63" spans="1:5" ht="19.5" customHeight="1" x14ac:dyDescent="0.2">
      <c r="A63" s="54" t="s">
        <v>341</v>
      </c>
      <c r="B63" s="44" t="s">
        <v>342</v>
      </c>
      <c r="C63" s="92">
        <v>4788.8999999999996</v>
      </c>
      <c r="D63" s="94">
        <v>45533</v>
      </c>
      <c r="E63" s="44"/>
    </row>
    <row r="64" spans="1:5" ht="19.5" customHeight="1" x14ac:dyDescent="0.2">
      <c r="A64" s="54" t="s">
        <v>343</v>
      </c>
      <c r="B64" s="44" t="s">
        <v>344</v>
      </c>
      <c r="C64" s="92">
        <v>4600</v>
      </c>
      <c r="D64" s="94">
        <v>45510</v>
      </c>
      <c r="E64" s="44"/>
    </row>
    <row r="65" spans="1:5" ht="19.5" customHeight="1" x14ac:dyDescent="0.2">
      <c r="A65" s="54" t="s">
        <v>345</v>
      </c>
      <c r="B65" s="44" t="s">
        <v>261</v>
      </c>
      <c r="C65" s="92">
        <v>4550</v>
      </c>
      <c r="D65" s="94">
        <v>45510</v>
      </c>
      <c r="E65" s="44"/>
    </row>
    <row r="66" spans="1:5" ht="19.5" customHeight="1" x14ac:dyDescent="0.2">
      <c r="A66" s="54" t="s">
        <v>142</v>
      </c>
      <c r="B66" s="44" t="s">
        <v>77</v>
      </c>
      <c r="C66" s="92">
        <v>4548.6499999999996</v>
      </c>
      <c r="D66" s="94">
        <v>45523</v>
      </c>
      <c r="E66" s="44"/>
    </row>
    <row r="67" spans="1:5" ht="19.5" customHeight="1" x14ac:dyDescent="0.2">
      <c r="A67" s="54" t="s">
        <v>346</v>
      </c>
      <c r="B67" s="44" t="s">
        <v>347</v>
      </c>
      <c r="C67" s="92">
        <v>4500</v>
      </c>
      <c r="D67" s="94">
        <v>45526</v>
      </c>
      <c r="E67" s="44"/>
    </row>
    <row r="68" spans="1:5" ht="19.5" customHeight="1" x14ac:dyDescent="0.2">
      <c r="A68" s="54" t="s">
        <v>348</v>
      </c>
      <c r="B68" s="44" t="s">
        <v>95</v>
      </c>
      <c r="C68" s="92">
        <v>4407.01</v>
      </c>
      <c r="D68" s="94">
        <v>45530</v>
      </c>
      <c r="E68" s="44"/>
    </row>
    <row r="69" spans="1:5" ht="19.5" customHeight="1" x14ac:dyDescent="0.2">
      <c r="A69" s="54" t="s">
        <v>349</v>
      </c>
      <c r="B69" s="44" t="s">
        <v>350</v>
      </c>
      <c r="C69" s="92">
        <v>4320</v>
      </c>
      <c r="D69" s="94">
        <v>45516</v>
      </c>
      <c r="E69" s="44"/>
    </row>
    <row r="70" spans="1:5" ht="19.5" customHeight="1" x14ac:dyDescent="0.2">
      <c r="A70" s="54" t="s">
        <v>351</v>
      </c>
      <c r="B70" s="44" t="s">
        <v>352</v>
      </c>
      <c r="C70" s="92">
        <v>4300</v>
      </c>
      <c r="D70" s="94">
        <v>45523</v>
      </c>
      <c r="E70" s="44"/>
    </row>
    <row r="71" spans="1:5" ht="19.5" customHeight="1" x14ac:dyDescent="0.2">
      <c r="A71" s="54" t="s">
        <v>214</v>
      </c>
      <c r="B71" s="44" t="s">
        <v>353</v>
      </c>
      <c r="C71" s="92">
        <v>4125</v>
      </c>
      <c r="D71" s="94">
        <v>45526</v>
      </c>
      <c r="E71" s="44"/>
    </row>
    <row r="72" spans="1:5" ht="19.5" customHeight="1" x14ac:dyDescent="0.2">
      <c r="A72" s="54" t="s">
        <v>85</v>
      </c>
      <c r="B72" s="44" t="s">
        <v>354</v>
      </c>
      <c r="C72" s="92">
        <v>4103.76</v>
      </c>
      <c r="D72" s="94">
        <v>45510</v>
      </c>
      <c r="E72" s="44"/>
    </row>
    <row r="73" spans="1:5" ht="19.5" customHeight="1" x14ac:dyDescent="0.2">
      <c r="A73" s="54" t="s">
        <v>355</v>
      </c>
      <c r="B73" s="44" t="s">
        <v>356</v>
      </c>
      <c r="C73" s="92">
        <v>4080</v>
      </c>
      <c r="D73" s="94">
        <v>45533</v>
      </c>
      <c r="E73" s="44"/>
    </row>
    <row r="74" spans="1:5" ht="19.5" customHeight="1" x14ac:dyDescent="0.2">
      <c r="A74" s="54" t="s">
        <v>357</v>
      </c>
      <c r="B74" s="44" t="s">
        <v>358</v>
      </c>
      <c r="C74" s="92">
        <v>3999.2</v>
      </c>
      <c r="D74" s="94">
        <v>45532</v>
      </c>
      <c r="E74" s="44"/>
    </row>
    <row r="75" spans="1:5" ht="19.5" customHeight="1" x14ac:dyDescent="0.2">
      <c r="A75" s="54" t="s">
        <v>359</v>
      </c>
      <c r="B75" s="44" t="s">
        <v>243</v>
      </c>
      <c r="C75" s="92">
        <v>3527.44</v>
      </c>
      <c r="D75" s="94">
        <v>45520</v>
      </c>
      <c r="E75" s="44"/>
    </row>
    <row r="76" spans="1:5" ht="19.5" customHeight="1" x14ac:dyDescent="0.2">
      <c r="A76" s="54" t="s">
        <v>264</v>
      </c>
      <c r="B76" s="44" t="s">
        <v>218</v>
      </c>
      <c r="C76" s="92">
        <v>3519</v>
      </c>
      <c r="D76" s="94">
        <v>45511</v>
      </c>
      <c r="E76" s="44"/>
    </row>
    <row r="77" spans="1:5" ht="19.5" customHeight="1" x14ac:dyDescent="0.2">
      <c r="A77" s="54" t="s">
        <v>360</v>
      </c>
      <c r="B77" s="44" t="s">
        <v>361</v>
      </c>
      <c r="C77" s="92">
        <v>3477</v>
      </c>
      <c r="D77" s="94">
        <v>45530</v>
      </c>
      <c r="E77" s="44"/>
    </row>
    <row r="78" spans="1:5" ht="19.5" customHeight="1" x14ac:dyDescent="0.2">
      <c r="A78" s="54" t="s">
        <v>128</v>
      </c>
      <c r="B78" s="44" t="s">
        <v>175</v>
      </c>
      <c r="C78" s="92">
        <v>3260</v>
      </c>
      <c r="D78" s="94">
        <v>45523</v>
      </c>
      <c r="E78" s="44"/>
    </row>
    <row r="79" spans="1:5" ht="19.5" customHeight="1" x14ac:dyDescent="0.2">
      <c r="A79" s="54" t="s">
        <v>84</v>
      </c>
      <c r="B79" s="44" t="s">
        <v>362</v>
      </c>
      <c r="C79" s="92">
        <v>3211.09</v>
      </c>
      <c r="D79" s="94">
        <v>45513</v>
      </c>
      <c r="E79" s="44"/>
    </row>
    <row r="80" spans="1:5" ht="19.5" customHeight="1" x14ac:dyDescent="0.2">
      <c r="A80" s="54" t="s">
        <v>363</v>
      </c>
      <c r="B80" s="44" t="s">
        <v>364</v>
      </c>
      <c r="C80" s="92">
        <v>3153.48</v>
      </c>
      <c r="D80" s="94">
        <v>45510</v>
      </c>
      <c r="E80" s="44"/>
    </row>
    <row r="81" spans="1:5" ht="19.5" customHeight="1" x14ac:dyDescent="0.2">
      <c r="A81" s="54" t="s">
        <v>365</v>
      </c>
      <c r="B81" s="44" t="s">
        <v>366</v>
      </c>
      <c r="C81" s="92">
        <v>3125</v>
      </c>
      <c r="D81" s="94">
        <v>45532</v>
      </c>
      <c r="E81" s="44"/>
    </row>
    <row r="82" spans="1:5" ht="19.5" customHeight="1" x14ac:dyDescent="0.2">
      <c r="A82" s="54" t="s">
        <v>292</v>
      </c>
      <c r="B82" s="44" t="s">
        <v>241</v>
      </c>
      <c r="C82" s="92">
        <v>3082.92</v>
      </c>
      <c r="D82" s="94">
        <v>45516</v>
      </c>
      <c r="E82" s="44"/>
    </row>
    <row r="83" spans="1:5" ht="19.5" customHeight="1" x14ac:dyDescent="0.2">
      <c r="A83" s="54" t="s">
        <v>79</v>
      </c>
      <c r="B83" s="44" t="s">
        <v>77</v>
      </c>
      <c r="C83" s="92">
        <v>3042.11</v>
      </c>
      <c r="D83" s="94">
        <v>45505</v>
      </c>
      <c r="E83" s="44"/>
    </row>
    <row r="84" spans="1:5" ht="19.5" customHeight="1" x14ac:dyDescent="0.2">
      <c r="A84" s="54" t="s">
        <v>180</v>
      </c>
      <c r="B84" s="44" t="s">
        <v>367</v>
      </c>
      <c r="C84" s="92">
        <v>3007.59</v>
      </c>
      <c r="D84" s="94">
        <v>45530</v>
      </c>
      <c r="E84" s="44"/>
    </row>
    <row r="85" spans="1:5" ht="19.5" customHeight="1" x14ac:dyDescent="0.2">
      <c r="A85" s="54" t="s">
        <v>221</v>
      </c>
      <c r="B85" s="44" t="s">
        <v>368</v>
      </c>
      <c r="C85" s="92">
        <v>3000</v>
      </c>
      <c r="D85" s="94">
        <v>45510</v>
      </c>
      <c r="E85" s="44"/>
    </row>
    <row r="86" spans="1:5" ht="19.5" customHeight="1" x14ac:dyDescent="0.2">
      <c r="A86" s="54" t="s">
        <v>369</v>
      </c>
      <c r="B86" s="44" t="s">
        <v>370</v>
      </c>
      <c r="C86" s="92">
        <v>3000</v>
      </c>
      <c r="D86" s="94">
        <v>45511</v>
      </c>
      <c r="E86" s="44"/>
    </row>
    <row r="87" spans="1:5" ht="19.5" customHeight="1" x14ac:dyDescent="0.2">
      <c r="A87" s="54" t="s">
        <v>331</v>
      </c>
      <c r="B87" s="44" t="s">
        <v>218</v>
      </c>
      <c r="C87" s="92">
        <v>2880</v>
      </c>
      <c r="D87" s="94">
        <v>45511</v>
      </c>
      <c r="E87" s="44"/>
    </row>
    <row r="88" spans="1:5" ht="19.5" customHeight="1" x14ac:dyDescent="0.2">
      <c r="A88" s="54" t="s">
        <v>187</v>
      </c>
      <c r="B88" s="44" t="s">
        <v>371</v>
      </c>
      <c r="C88" s="92">
        <v>2850</v>
      </c>
      <c r="D88" s="94">
        <v>45523</v>
      </c>
      <c r="E88" s="44"/>
    </row>
    <row r="89" spans="1:5" ht="19.5" customHeight="1" x14ac:dyDescent="0.2">
      <c r="A89" s="54" t="s">
        <v>208</v>
      </c>
      <c r="B89" s="44" t="s">
        <v>372</v>
      </c>
      <c r="C89" s="92">
        <v>2768.14</v>
      </c>
      <c r="D89" s="94">
        <v>45530</v>
      </c>
      <c r="E89" s="44"/>
    </row>
    <row r="90" spans="1:5" ht="19.5" customHeight="1" x14ac:dyDescent="0.2">
      <c r="A90" s="54" t="s">
        <v>222</v>
      </c>
      <c r="B90" s="44" t="s">
        <v>92</v>
      </c>
      <c r="C90" s="92">
        <v>2757.8</v>
      </c>
      <c r="D90" s="94">
        <v>45510</v>
      </c>
      <c r="E90" s="44"/>
    </row>
    <row r="91" spans="1:5" ht="19.5" customHeight="1" x14ac:dyDescent="0.2">
      <c r="A91" s="54" t="s">
        <v>105</v>
      </c>
      <c r="B91" s="44" t="s">
        <v>92</v>
      </c>
      <c r="C91" s="92">
        <v>2688.75</v>
      </c>
      <c r="D91" s="94">
        <v>45510</v>
      </c>
      <c r="E91" s="44"/>
    </row>
    <row r="92" spans="1:5" ht="19.5" customHeight="1" x14ac:dyDescent="0.2">
      <c r="A92" s="54" t="s">
        <v>136</v>
      </c>
      <c r="B92" s="44" t="s">
        <v>373</v>
      </c>
      <c r="C92" s="92">
        <v>2585.5</v>
      </c>
      <c r="D92" s="94">
        <v>45532</v>
      </c>
      <c r="E92" s="44"/>
    </row>
    <row r="93" spans="1:5" ht="19.5" customHeight="1" x14ac:dyDescent="0.2">
      <c r="A93" s="54" t="s">
        <v>374</v>
      </c>
      <c r="B93" s="44" t="s">
        <v>375</v>
      </c>
      <c r="C93" s="92">
        <v>2500</v>
      </c>
      <c r="D93" s="94">
        <v>45516</v>
      </c>
      <c r="E93" s="44"/>
    </row>
    <row r="94" spans="1:5" ht="19.5" customHeight="1" x14ac:dyDescent="0.2">
      <c r="A94" s="54" t="s">
        <v>159</v>
      </c>
      <c r="B94" s="44" t="s">
        <v>223</v>
      </c>
      <c r="C94" s="92">
        <v>2500</v>
      </c>
      <c r="D94" s="94">
        <v>45530</v>
      </c>
      <c r="E94" s="44"/>
    </row>
    <row r="95" spans="1:5" ht="19.5" customHeight="1" x14ac:dyDescent="0.2">
      <c r="A95" s="54" t="s">
        <v>87</v>
      </c>
      <c r="B95" s="44" t="s">
        <v>88</v>
      </c>
      <c r="C95" s="92">
        <v>2454.86</v>
      </c>
      <c r="D95" s="94">
        <v>45510</v>
      </c>
      <c r="E95" s="44"/>
    </row>
    <row r="96" spans="1:5" ht="19.5" customHeight="1" x14ac:dyDescent="0.2">
      <c r="A96" s="54" t="s">
        <v>376</v>
      </c>
      <c r="B96" s="44" t="s">
        <v>81</v>
      </c>
      <c r="C96" s="92">
        <v>2430</v>
      </c>
      <c r="D96" s="94">
        <v>45510</v>
      </c>
      <c r="E96" s="44"/>
    </row>
    <row r="97" spans="1:5" ht="19.5" customHeight="1" x14ac:dyDescent="0.2">
      <c r="A97" s="54" t="s">
        <v>377</v>
      </c>
      <c r="B97" s="44" t="s">
        <v>378</v>
      </c>
      <c r="C97" s="92">
        <v>2419.5</v>
      </c>
      <c r="D97" s="94">
        <v>45511</v>
      </c>
      <c r="E97" s="44"/>
    </row>
    <row r="98" spans="1:5" ht="19.5" customHeight="1" x14ac:dyDescent="0.2">
      <c r="A98" s="54" t="s">
        <v>379</v>
      </c>
      <c r="B98" s="44" t="s">
        <v>380</v>
      </c>
      <c r="C98" s="92">
        <v>2410.44</v>
      </c>
      <c r="D98" s="94">
        <v>45523</v>
      </c>
      <c r="E98" s="44"/>
    </row>
    <row r="99" spans="1:5" ht="19.5" customHeight="1" x14ac:dyDescent="0.2">
      <c r="A99" s="54" t="s">
        <v>381</v>
      </c>
      <c r="B99" s="44" t="s">
        <v>382</v>
      </c>
      <c r="C99" s="92">
        <v>2400</v>
      </c>
      <c r="D99" s="94">
        <v>45530</v>
      </c>
      <c r="E99" s="44"/>
    </row>
    <row r="100" spans="1:5" ht="19.5" customHeight="1" x14ac:dyDescent="0.2">
      <c r="A100" s="54" t="s">
        <v>162</v>
      </c>
      <c r="B100" s="44" t="s">
        <v>82</v>
      </c>
      <c r="C100" s="92">
        <v>2324.9499999999998</v>
      </c>
      <c r="D100" s="94">
        <v>45510</v>
      </c>
      <c r="E100" s="44"/>
    </row>
    <row r="101" spans="1:5" ht="19.5" customHeight="1" x14ac:dyDescent="0.2">
      <c r="A101" s="54" t="s">
        <v>136</v>
      </c>
      <c r="B101" s="44" t="s">
        <v>81</v>
      </c>
      <c r="C101" s="92">
        <v>2308</v>
      </c>
      <c r="D101" s="94">
        <v>45511</v>
      </c>
      <c r="E101" s="44"/>
    </row>
    <row r="102" spans="1:5" ht="19.5" customHeight="1" x14ac:dyDescent="0.2">
      <c r="A102" s="54" t="s">
        <v>383</v>
      </c>
      <c r="B102" s="44" t="s">
        <v>384</v>
      </c>
      <c r="C102" s="92">
        <v>2250</v>
      </c>
      <c r="D102" s="94">
        <v>45510</v>
      </c>
      <c r="E102" s="44"/>
    </row>
    <row r="103" spans="1:5" ht="19.5" customHeight="1" x14ac:dyDescent="0.2">
      <c r="A103" s="54" t="s">
        <v>385</v>
      </c>
      <c r="B103" s="44" t="s">
        <v>386</v>
      </c>
      <c r="C103" s="92">
        <v>2224</v>
      </c>
      <c r="D103" s="94">
        <v>45530</v>
      </c>
      <c r="E103" s="44"/>
    </row>
    <row r="104" spans="1:5" ht="19.5" customHeight="1" x14ac:dyDescent="0.2">
      <c r="A104" s="54" t="s">
        <v>105</v>
      </c>
      <c r="B104" s="44" t="s">
        <v>92</v>
      </c>
      <c r="C104" s="92">
        <v>2218.25</v>
      </c>
      <c r="D104" s="94">
        <v>45526</v>
      </c>
      <c r="E104" s="44"/>
    </row>
    <row r="105" spans="1:5" ht="19.5" customHeight="1" x14ac:dyDescent="0.2">
      <c r="A105" s="54" t="s">
        <v>178</v>
      </c>
      <c r="B105" s="44" t="s">
        <v>81</v>
      </c>
      <c r="C105" s="92">
        <v>2160</v>
      </c>
      <c r="D105" s="94">
        <v>45526</v>
      </c>
      <c r="E105" s="44"/>
    </row>
    <row r="106" spans="1:5" ht="19.5" customHeight="1" x14ac:dyDescent="0.2">
      <c r="A106" s="54" t="s">
        <v>213</v>
      </c>
      <c r="B106" s="44" t="s">
        <v>387</v>
      </c>
      <c r="C106" s="92">
        <v>2143</v>
      </c>
      <c r="D106" s="94">
        <v>45511</v>
      </c>
      <c r="E106" s="44"/>
    </row>
    <row r="107" spans="1:5" ht="19.5" customHeight="1" x14ac:dyDescent="0.2">
      <c r="A107" s="54" t="s">
        <v>226</v>
      </c>
      <c r="B107" s="44" t="s">
        <v>388</v>
      </c>
      <c r="C107" s="92">
        <v>2087.88</v>
      </c>
      <c r="D107" s="94">
        <v>45518</v>
      </c>
      <c r="E107" s="44"/>
    </row>
    <row r="108" spans="1:5" ht="19.5" customHeight="1" x14ac:dyDescent="0.2">
      <c r="A108" s="54" t="s">
        <v>389</v>
      </c>
      <c r="B108" s="44" t="s">
        <v>390</v>
      </c>
      <c r="C108" s="92">
        <v>2000</v>
      </c>
      <c r="D108" s="94">
        <v>45510</v>
      </c>
      <c r="E108" s="44"/>
    </row>
    <row r="109" spans="1:5" ht="19.5" customHeight="1" x14ac:dyDescent="0.2">
      <c r="A109" s="54" t="s">
        <v>389</v>
      </c>
      <c r="B109" s="44" t="s">
        <v>390</v>
      </c>
      <c r="C109" s="92">
        <v>2000</v>
      </c>
      <c r="D109" s="94">
        <v>45516</v>
      </c>
      <c r="E109" s="44"/>
    </row>
    <row r="110" spans="1:5" ht="19.5" customHeight="1" x14ac:dyDescent="0.2">
      <c r="A110" s="54" t="s">
        <v>227</v>
      </c>
      <c r="B110" s="44" t="s">
        <v>391</v>
      </c>
      <c r="C110" s="92">
        <v>1953.61</v>
      </c>
      <c r="D110" s="94">
        <v>45532</v>
      </c>
      <c r="E110" s="44"/>
    </row>
    <row r="111" spans="1:5" ht="19.5" customHeight="1" x14ac:dyDescent="0.2">
      <c r="A111" s="54" t="s">
        <v>219</v>
      </c>
      <c r="B111" s="44" t="s">
        <v>220</v>
      </c>
      <c r="C111" s="92">
        <v>1950</v>
      </c>
      <c r="D111" s="94">
        <v>45524</v>
      </c>
      <c r="E111" s="44"/>
    </row>
    <row r="112" spans="1:5" ht="19.5" customHeight="1" x14ac:dyDescent="0.2">
      <c r="A112" s="54" t="s">
        <v>161</v>
      </c>
      <c r="B112" s="44" t="s">
        <v>392</v>
      </c>
      <c r="C112" s="92">
        <v>1923.33</v>
      </c>
      <c r="D112" s="94">
        <v>45510</v>
      </c>
      <c r="E112" s="44"/>
    </row>
    <row r="113" spans="1:5" ht="19.5" customHeight="1" x14ac:dyDescent="0.2">
      <c r="A113" s="54" t="s">
        <v>321</v>
      </c>
      <c r="B113" s="44" t="s">
        <v>393</v>
      </c>
      <c r="C113" s="92">
        <v>1820</v>
      </c>
      <c r="D113" s="94">
        <v>45511</v>
      </c>
      <c r="E113" s="44"/>
    </row>
    <row r="114" spans="1:5" ht="19.5" customHeight="1" x14ac:dyDescent="0.2">
      <c r="A114" s="54" t="s">
        <v>394</v>
      </c>
      <c r="B114" s="44" t="s">
        <v>395</v>
      </c>
      <c r="C114" s="92">
        <v>1805</v>
      </c>
      <c r="D114" s="94">
        <v>45510</v>
      </c>
      <c r="E114" s="44"/>
    </row>
    <row r="115" spans="1:5" ht="19.5" customHeight="1" x14ac:dyDescent="0.2">
      <c r="A115" s="54" t="s">
        <v>225</v>
      </c>
      <c r="B115" s="44" t="s">
        <v>91</v>
      </c>
      <c r="C115" s="92">
        <v>1793.07</v>
      </c>
      <c r="D115" s="94">
        <v>45533</v>
      </c>
      <c r="E115" s="44"/>
    </row>
    <row r="116" spans="1:5" ht="19.5" customHeight="1" x14ac:dyDescent="0.2">
      <c r="A116" s="54" t="s">
        <v>85</v>
      </c>
      <c r="B116" s="44" t="s">
        <v>119</v>
      </c>
      <c r="C116" s="92">
        <v>1775</v>
      </c>
      <c r="D116" s="94">
        <v>45524</v>
      </c>
      <c r="E116" s="44"/>
    </row>
    <row r="117" spans="1:5" ht="19.5" customHeight="1" x14ac:dyDescent="0.2">
      <c r="A117" s="54" t="s">
        <v>103</v>
      </c>
      <c r="B117" s="44" t="s">
        <v>275</v>
      </c>
      <c r="C117" s="92">
        <v>1770.9</v>
      </c>
      <c r="D117" s="94">
        <v>45510</v>
      </c>
      <c r="E117" s="44"/>
    </row>
    <row r="118" spans="1:5" ht="19.5" customHeight="1" x14ac:dyDescent="0.2">
      <c r="A118" s="54" t="s">
        <v>396</v>
      </c>
      <c r="B118" s="44" t="s">
        <v>81</v>
      </c>
      <c r="C118" s="92">
        <v>1768</v>
      </c>
      <c r="D118" s="94">
        <v>45510</v>
      </c>
      <c r="E118" s="44"/>
    </row>
    <row r="119" spans="1:5" ht="19.5" customHeight="1" x14ac:dyDescent="0.2">
      <c r="A119" s="54" t="s">
        <v>96</v>
      </c>
      <c r="B119" s="44" t="s">
        <v>191</v>
      </c>
      <c r="C119" s="92">
        <v>1753.32</v>
      </c>
      <c r="D119" s="94">
        <v>45516</v>
      </c>
      <c r="E119" s="44"/>
    </row>
    <row r="120" spans="1:5" ht="19.5" customHeight="1" x14ac:dyDescent="0.2">
      <c r="A120" s="54" t="s">
        <v>178</v>
      </c>
      <c r="B120" s="44" t="s">
        <v>81</v>
      </c>
      <c r="C120" s="92">
        <v>1748</v>
      </c>
      <c r="D120" s="94">
        <v>45510</v>
      </c>
      <c r="E120" s="44"/>
    </row>
    <row r="121" spans="1:5" ht="19.5" customHeight="1" x14ac:dyDescent="0.2">
      <c r="A121" s="54" t="s">
        <v>397</v>
      </c>
      <c r="B121" s="44" t="s">
        <v>398</v>
      </c>
      <c r="C121" s="92">
        <v>1600</v>
      </c>
      <c r="D121" s="94">
        <v>45526</v>
      </c>
      <c r="E121" s="44"/>
    </row>
    <row r="122" spans="1:5" ht="19.5" customHeight="1" x14ac:dyDescent="0.2">
      <c r="A122" s="54" t="s">
        <v>399</v>
      </c>
      <c r="B122" s="44" t="s">
        <v>81</v>
      </c>
      <c r="C122" s="92">
        <v>1592.6</v>
      </c>
      <c r="D122" s="94">
        <v>45510</v>
      </c>
      <c r="E122" s="44"/>
    </row>
    <row r="123" spans="1:5" ht="19.5" customHeight="1" x14ac:dyDescent="0.2">
      <c r="A123" s="54" t="s">
        <v>400</v>
      </c>
      <c r="B123" s="44" t="s">
        <v>401</v>
      </c>
      <c r="C123" s="92">
        <v>1580.82</v>
      </c>
      <c r="D123" s="94">
        <v>45530</v>
      </c>
      <c r="E123" s="44"/>
    </row>
    <row r="124" spans="1:5" ht="19.5" customHeight="1" x14ac:dyDescent="0.2">
      <c r="A124" s="54" t="s">
        <v>385</v>
      </c>
      <c r="B124" s="44" t="s">
        <v>218</v>
      </c>
      <c r="C124" s="92">
        <v>1529</v>
      </c>
      <c r="D124" s="94">
        <v>45518</v>
      </c>
      <c r="E124" s="44"/>
    </row>
    <row r="125" spans="1:5" ht="19.5" customHeight="1" x14ac:dyDescent="0.2">
      <c r="A125" s="54" t="s">
        <v>217</v>
      </c>
      <c r="B125" s="44" t="s">
        <v>218</v>
      </c>
      <c r="C125" s="92">
        <v>1500</v>
      </c>
      <c r="D125" s="94">
        <v>45510</v>
      </c>
      <c r="E125" s="44"/>
    </row>
    <row r="126" spans="1:5" ht="19.5" customHeight="1" x14ac:dyDescent="0.2">
      <c r="A126" s="54" t="s">
        <v>208</v>
      </c>
      <c r="B126" s="44" t="s">
        <v>402</v>
      </c>
      <c r="C126" s="92">
        <v>1498</v>
      </c>
      <c r="D126" s="94">
        <v>45526</v>
      </c>
      <c r="E126" s="44"/>
    </row>
    <row r="127" spans="1:5" ht="19.5" customHeight="1" x14ac:dyDescent="0.2">
      <c r="A127" s="54" t="s">
        <v>231</v>
      </c>
      <c r="B127" s="44" t="s">
        <v>95</v>
      </c>
      <c r="C127" s="92">
        <v>1445.9</v>
      </c>
      <c r="D127" s="94">
        <v>45530</v>
      </c>
      <c r="E127" s="44"/>
    </row>
    <row r="128" spans="1:5" ht="19.5" customHeight="1" x14ac:dyDescent="0.2">
      <c r="A128" s="54" t="s">
        <v>145</v>
      </c>
      <c r="B128" s="44" t="s">
        <v>89</v>
      </c>
      <c r="C128" s="92">
        <v>1358.94</v>
      </c>
      <c r="D128" s="94">
        <v>45511</v>
      </c>
      <c r="E128" s="44"/>
    </row>
    <row r="129" spans="1:5" ht="19.5" customHeight="1" x14ac:dyDescent="0.2">
      <c r="A129" s="54" t="s">
        <v>154</v>
      </c>
      <c r="B129" s="44" t="s">
        <v>91</v>
      </c>
      <c r="C129" s="92">
        <v>1309.56</v>
      </c>
      <c r="D129" s="94">
        <v>45518</v>
      </c>
      <c r="E129" s="44"/>
    </row>
    <row r="130" spans="1:5" ht="19.5" customHeight="1" x14ac:dyDescent="0.2">
      <c r="A130" s="54" t="s">
        <v>94</v>
      </c>
      <c r="B130" s="44" t="s">
        <v>86</v>
      </c>
      <c r="C130" s="92">
        <v>1283.3399999999999</v>
      </c>
      <c r="D130" s="94">
        <v>45518</v>
      </c>
      <c r="E130" s="44"/>
    </row>
    <row r="131" spans="1:5" ht="19.5" customHeight="1" x14ac:dyDescent="0.2">
      <c r="A131" s="54" t="s">
        <v>403</v>
      </c>
      <c r="B131" s="44" t="s">
        <v>404</v>
      </c>
      <c r="C131" s="92">
        <v>1280</v>
      </c>
      <c r="D131" s="94">
        <v>45533</v>
      </c>
      <c r="E131" s="44"/>
    </row>
    <row r="132" spans="1:5" ht="19.5" customHeight="1" x14ac:dyDescent="0.2">
      <c r="A132" s="54" t="s">
        <v>403</v>
      </c>
      <c r="B132" s="44" t="s">
        <v>404</v>
      </c>
      <c r="C132" s="92">
        <v>1280</v>
      </c>
      <c r="D132" s="94">
        <v>45533</v>
      </c>
      <c r="E132" s="44"/>
    </row>
    <row r="133" spans="1:5" ht="19.5" customHeight="1" x14ac:dyDescent="0.2">
      <c r="A133" s="54" t="s">
        <v>93</v>
      </c>
      <c r="B133" s="44" t="s">
        <v>88</v>
      </c>
      <c r="C133" s="92">
        <v>1257.48</v>
      </c>
      <c r="D133" s="94">
        <v>45524</v>
      </c>
      <c r="E133" s="44"/>
    </row>
    <row r="134" spans="1:5" ht="19.5" customHeight="1" x14ac:dyDescent="0.2">
      <c r="A134" s="54" t="s">
        <v>405</v>
      </c>
      <c r="B134" s="44" t="s">
        <v>83</v>
      </c>
      <c r="C134" s="92">
        <v>1255.3900000000001</v>
      </c>
      <c r="D134" s="94">
        <v>45510</v>
      </c>
      <c r="E134" s="44"/>
    </row>
    <row r="135" spans="1:5" ht="19.5" customHeight="1" x14ac:dyDescent="0.2">
      <c r="A135" s="54" t="s">
        <v>179</v>
      </c>
      <c r="B135" s="44" t="s">
        <v>97</v>
      </c>
      <c r="C135" s="92">
        <v>1217.01</v>
      </c>
      <c r="D135" s="94">
        <v>45523</v>
      </c>
      <c r="E135" s="44"/>
    </row>
    <row r="136" spans="1:5" ht="19.5" customHeight="1" x14ac:dyDescent="0.2">
      <c r="A136" s="54" t="s">
        <v>85</v>
      </c>
      <c r="B136" s="44" t="s">
        <v>406</v>
      </c>
      <c r="C136" s="92">
        <v>1205.04</v>
      </c>
      <c r="D136" s="94">
        <v>45520</v>
      </c>
      <c r="E136" s="44"/>
    </row>
    <row r="137" spans="1:5" ht="19.5" customHeight="1" x14ac:dyDescent="0.2">
      <c r="A137" s="54" t="s">
        <v>407</v>
      </c>
      <c r="B137" s="44" t="s">
        <v>576</v>
      </c>
      <c r="C137" s="92">
        <v>1150</v>
      </c>
      <c r="D137" s="94">
        <v>45511</v>
      </c>
      <c r="E137" s="44"/>
    </row>
    <row r="138" spans="1:5" ht="19.5" customHeight="1" x14ac:dyDescent="0.2">
      <c r="A138" s="54" t="s">
        <v>264</v>
      </c>
      <c r="B138" s="44" t="s">
        <v>218</v>
      </c>
      <c r="C138" s="92">
        <v>1104</v>
      </c>
      <c r="D138" s="94">
        <v>45510</v>
      </c>
      <c r="E138" s="44"/>
    </row>
    <row r="139" spans="1:5" ht="19.5" customHeight="1" x14ac:dyDescent="0.2">
      <c r="A139" s="54" t="s">
        <v>161</v>
      </c>
      <c r="B139" s="44" t="s">
        <v>408</v>
      </c>
      <c r="C139" s="92">
        <v>1102.5899999999999</v>
      </c>
      <c r="D139" s="94">
        <v>45518</v>
      </c>
      <c r="E139" s="44"/>
    </row>
    <row r="140" spans="1:5" ht="19.5" customHeight="1" x14ac:dyDescent="0.2">
      <c r="A140" s="54" t="s">
        <v>409</v>
      </c>
      <c r="B140" s="44" t="s">
        <v>143</v>
      </c>
      <c r="C140" s="92">
        <v>1090.8</v>
      </c>
      <c r="D140" s="94">
        <v>45510</v>
      </c>
      <c r="E140" s="44"/>
    </row>
    <row r="141" spans="1:5" ht="19.5" customHeight="1" x14ac:dyDescent="0.2">
      <c r="A141" s="54" t="s">
        <v>180</v>
      </c>
      <c r="B141" s="44" t="s">
        <v>234</v>
      </c>
      <c r="C141" s="92">
        <v>1079.1600000000001</v>
      </c>
      <c r="D141" s="94">
        <v>45516</v>
      </c>
      <c r="E141" s="44"/>
    </row>
    <row r="142" spans="1:5" ht="19.5" customHeight="1" x14ac:dyDescent="0.2">
      <c r="A142" s="54" t="s">
        <v>216</v>
      </c>
      <c r="B142" s="44" t="s">
        <v>410</v>
      </c>
      <c r="C142" s="92">
        <v>1050</v>
      </c>
      <c r="D142" s="94">
        <v>45520</v>
      </c>
      <c r="E142" s="44"/>
    </row>
    <row r="143" spans="1:5" ht="19.5" customHeight="1" x14ac:dyDescent="0.2">
      <c r="A143" s="54" t="s">
        <v>187</v>
      </c>
      <c r="B143" s="44" t="s">
        <v>411</v>
      </c>
      <c r="C143" s="92">
        <v>1045.44</v>
      </c>
      <c r="D143" s="94">
        <v>45511</v>
      </c>
      <c r="E143" s="44"/>
    </row>
    <row r="144" spans="1:5" ht="19.5" customHeight="1" x14ac:dyDescent="0.2">
      <c r="A144" s="54" t="s">
        <v>228</v>
      </c>
      <c r="B144" s="44" t="s">
        <v>229</v>
      </c>
      <c r="C144" s="92">
        <v>1043</v>
      </c>
      <c r="D144" s="94">
        <v>45532</v>
      </c>
      <c r="E144" s="44"/>
    </row>
    <row r="145" spans="1:5" ht="19.5" customHeight="1" x14ac:dyDescent="0.2">
      <c r="A145" s="54" t="s">
        <v>93</v>
      </c>
      <c r="B145" s="44" t="s">
        <v>88</v>
      </c>
      <c r="C145" s="92">
        <v>1003.09</v>
      </c>
      <c r="D145" s="94">
        <v>45524</v>
      </c>
      <c r="E145" s="44"/>
    </row>
    <row r="146" spans="1:5" ht="19.5" customHeight="1" x14ac:dyDescent="0.2">
      <c r="A146" s="54" t="s">
        <v>180</v>
      </c>
      <c r="B146" s="44" t="s">
        <v>412</v>
      </c>
      <c r="C146" s="92">
        <v>998.45</v>
      </c>
      <c r="D146" s="94">
        <v>45510</v>
      </c>
      <c r="E146" s="44"/>
    </row>
    <row r="147" spans="1:5" ht="19.5" customHeight="1" x14ac:dyDescent="0.2">
      <c r="A147" s="54" t="s">
        <v>162</v>
      </c>
      <c r="B147" s="44" t="s">
        <v>413</v>
      </c>
      <c r="C147" s="92">
        <v>974.82</v>
      </c>
      <c r="D147" s="94">
        <v>45524</v>
      </c>
      <c r="E147" s="44"/>
    </row>
    <row r="148" spans="1:5" ht="19.5" customHeight="1" x14ac:dyDescent="0.2">
      <c r="A148" s="54" t="s">
        <v>188</v>
      </c>
      <c r="B148" s="44" t="s">
        <v>91</v>
      </c>
      <c r="C148" s="92">
        <v>967.68</v>
      </c>
      <c r="D148" s="94">
        <v>45518</v>
      </c>
      <c r="E148" s="44"/>
    </row>
    <row r="149" spans="1:5" ht="19.5" customHeight="1" x14ac:dyDescent="0.2">
      <c r="A149" s="54" t="s">
        <v>85</v>
      </c>
      <c r="B149" s="44" t="s">
        <v>119</v>
      </c>
      <c r="C149" s="92">
        <v>955</v>
      </c>
      <c r="D149" s="94">
        <v>45523</v>
      </c>
      <c r="E149" s="44"/>
    </row>
    <row r="150" spans="1:5" ht="19.5" customHeight="1" x14ac:dyDescent="0.2">
      <c r="A150" s="54" t="s">
        <v>94</v>
      </c>
      <c r="B150" s="44" t="s">
        <v>86</v>
      </c>
      <c r="C150" s="92">
        <v>940.04</v>
      </c>
      <c r="D150" s="94">
        <v>45510</v>
      </c>
      <c r="E150" s="44"/>
    </row>
    <row r="151" spans="1:5" ht="19.5" customHeight="1" x14ac:dyDescent="0.2">
      <c r="A151" s="54" t="s">
        <v>94</v>
      </c>
      <c r="B151" s="44" t="s">
        <v>86</v>
      </c>
      <c r="C151" s="92">
        <v>925.7</v>
      </c>
      <c r="D151" s="94">
        <v>45532</v>
      </c>
      <c r="E151" s="44"/>
    </row>
    <row r="152" spans="1:5" ht="19.5" customHeight="1" x14ac:dyDescent="0.2">
      <c r="A152" s="54" t="s">
        <v>414</v>
      </c>
      <c r="B152" s="44" t="s">
        <v>415</v>
      </c>
      <c r="C152" s="92">
        <v>920</v>
      </c>
      <c r="D152" s="94">
        <v>45524</v>
      </c>
      <c r="E152" s="44"/>
    </row>
    <row r="153" spans="1:5" ht="19.5" customHeight="1" x14ac:dyDescent="0.2">
      <c r="A153" s="54" t="s">
        <v>225</v>
      </c>
      <c r="B153" s="44" t="s">
        <v>91</v>
      </c>
      <c r="C153" s="92">
        <v>900.31</v>
      </c>
      <c r="D153" s="94">
        <v>45518</v>
      </c>
      <c r="E153" s="44"/>
    </row>
    <row r="154" spans="1:5" ht="19.5" customHeight="1" x14ac:dyDescent="0.2">
      <c r="A154" s="54" t="s">
        <v>264</v>
      </c>
      <c r="B154" s="44" t="s">
        <v>416</v>
      </c>
      <c r="C154" s="92">
        <v>885</v>
      </c>
      <c r="D154" s="94">
        <v>45518</v>
      </c>
      <c r="E154" s="44"/>
    </row>
    <row r="155" spans="1:5" ht="19.5" customHeight="1" x14ac:dyDescent="0.2">
      <c r="A155" s="54" t="s">
        <v>90</v>
      </c>
      <c r="B155" s="44" t="s">
        <v>82</v>
      </c>
      <c r="C155" s="92">
        <v>883.9</v>
      </c>
      <c r="D155" s="94">
        <v>45516</v>
      </c>
      <c r="E155" s="44"/>
    </row>
    <row r="156" spans="1:5" ht="19.5" customHeight="1" x14ac:dyDescent="0.2">
      <c r="A156" s="54" t="s">
        <v>417</v>
      </c>
      <c r="B156" s="44" t="s">
        <v>418</v>
      </c>
      <c r="C156" s="92">
        <v>878.99</v>
      </c>
      <c r="D156" s="94">
        <v>45520</v>
      </c>
      <c r="E156" s="44"/>
    </row>
    <row r="157" spans="1:5" ht="19.5" customHeight="1" x14ac:dyDescent="0.2">
      <c r="A157" s="54" t="s">
        <v>236</v>
      </c>
      <c r="B157" s="44" t="s">
        <v>237</v>
      </c>
      <c r="C157" s="92">
        <v>870</v>
      </c>
      <c r="D157" s="94">
        <v>45524</v>
      </c>
      <c r="E157" s="44"/>
    </row>
    <row r="158" spans="1:5" ht="19.5" customHeight="1" x14ac:dyDescent="0.2">
      <c r="A158" s="54" t="s">
        <v>185</v>
      </c>
      <c r="B158" s="44" t="s">
        <v>419</v>
      </c>
      <c r="C158" s="92">
        <v>789</v>
      </c>
      <c r="D158" s="94">
        <v>45534</v>
      </c>
      <c r="E158" s="44"/>
    </row>
    <row r="159" spans="1:5" ht="19.5" customHeight="1" x14ac:dyDescent="0.2">
      <c r="A159" s="54" t="s">
        <v>420</v>
      </c>
      <c r="B159" s="44" t="s">
        <v>421</v>
      </c>
      <c r="C159" s="92">
        <v>786.42</v>
      </c>
      <c r="D159" s="94">
        <v>45526</v>
      </c>
      <c r="E159" s="44"/>
    </row>
    <row r="160" spans="1:5" ht="19.5" customHeight="1" x14ac:dyDescent="0.2">
      <c r="A160" s="54" t="s">
        <v>422</v>
      </c>
      <c r="B160" s="44" t="s">
        <v>261</v>
      </c>
      <c r="C160" s="92">
        <v>781.58</v>
      </c>
      <c r="D160" s="94">
        <v>45518</v>
      </c>
      <c r="E160" s="44"/>
    </row>
    <row r="161" spans="1:5" ht="19.5" customHeight="1" x14ac:dyDescent="0.2">
      <c r="A161" s="54" t="s">
        <v>168</v>
      </c>
      <c r="B161" s="44" t="s">
        <v>423</v>
      </c>
      <c r="C161" s="92">
        <v>778.5</v>
      </c>
      <c r="D161" s="94">
        <v>45530</v>
      </c>
      <c r="E161" s="44"/>
    </row>
    <row r="162" spans="1:5" ht="19.5" customHeight="1" x14ac:dyDescent="0.2">
      <c r="A162" s="54" t="s">
        <v>424</v>
      </c>
      <c r="B162" s="44" t="s">
        <v>425</v>
      </c>
      <c r="C162" s="92">
        <v>761</v>
      </c>
      <c r="D162" s="94">
        <v>45524</v>
      </c>
      <c r="E162" s="44"/>
    </row>
    <row r="163" spans="1:5" ht="19.5" customHeight="1" x14ac:dyDescent="0.2">
      <c r="A163" s="54" t="s">
        <v>128</v>
      </c>
      <c r="B163" s="44" t="s">
        <v>235</v>
      </c>
      <c r="C163" s="92">
        <v>750</v>
      </c>
      <c r="D163" s="94">
        <v>45516</v>
      </c>
      <c r="E163" s="44"/>
    </row>
    <row r="164" spans="1:5" ht="19.5" customHeight="1" x14ac:dyDescent="0.2">
      <c r="A164" s="54" t="s">
        <v>79</v>
      </c>
      <c r="B164" s="44" t="s">
        <v>77</v>
      </c>
      <c r="C164" s="92">
        <v>749.6</v>
      </c>
      <c r="D164" s="94">
        <v>45520</v>
      </c>
      <c r="E164" s="44"/>
    </row>
    <row r="165" spans="1:5" ht="19.5" customHeight="1" x14ac:dyDescent="0.2">
      <c r="A165" s="54" t="s">
        <v>147</v>
      </c>
      <c r="B165" s="44" t="s">
        <v>426</v>
      </c>
      <c r="C165" s="92">
        <v>747.45</v>
      </c>
      <c r="D165" s="94">
        <v>45524</v>
      </c>
      <c r="E165" s="44"/>
    </row>
    <row r="166" spans="1:5" ht="19.5" customHeight="1" x14ac:dyDescent="0.2">
      <c r="A166" s="54" t="s">
        <v>427</v>
      </c>
      <c r="B166" s="44" t="s">
        <v>428</v>
      </c>
      <c r="C166" s="92">
        <v>745</v>
      </c>
      <c r="D166" s="94">
        <v>45511</v>
      </c>
      <c r="E166" s="44"/>
    </row>
    <row r="167" spans="1:5" ht="19.5" customHeight="1" x14ac:dyDescent="0.2">
      <c r="A167" s="54" t="s">
        <v>159</v>
      </c>
      <c r="B167" s="44" t="s">
        <v>83</v>
      </c>
      <c r="C167" s="92">
        <v>745</v>
      </c>
      <c r="D167" s="94">
        <v>45523</v>
      </c>
      <c r="E167" s="44"/>
    </row>
    <row r="168" spans="1:5" ht="19.5" customHeight="1" x14ac:dyDescent="0.2">
      <c r="A168" s="54" t="s">
        <v>255</v>
      </c>
      <c r="B168" s="44" t="s">
        <v>256</v>
      </c>
      <c r="C168" s="92">
        <v>732.18</v>
      </c>
      <c r="D168" s="94">
        <v>45524</v>
      </c>
      <c r="E168" s="44"/>
    </row>
    <row r="169" spans="1:5" ht="19.5" customHeight="1" x14ac:dyDescent="0.2">
      <c r="A169" s="54" t="s">
        <v>429</v>
      </c>
      <c r="B169" s="44" t="s">
        <v>430</v>
      </c>
      <c r="C169" s="92">
        <v>729.98</v>
      </c>
      <c r="D169" s="94">
        <v>45511</v>
      </c>
      <c r="E169" s="44"/>
    </row>
    <row r="170" spans="1:5" ht="19.5" customHeight="1" x14ac:dyDescent="0.2">
      <c r="A170" s="54" t="s">
        <v>179</v>
      </c>
      <c r="B170" s="44" t="s">
        <v>97</v>
      </c>
      <c r="C170" s="92">
        <v>724.95</v>
      </c>
      <c r="D170" s="94">
        <v>45510</v>
      </c>
      <c r="E170" s="44"/>
    </row>
    <row r="171" spans="1:5" ht="19.5" customHeight="1" x14ac:dyDescent="0.2">
      <c r="A171" s="54" t="s">
        <v>161</v>
      </c>
      <c r="B171" s="44" t="s">
        <v>431</v>
      </c>
      <c r="C171" s="92">
        <v>702</v>
      </c>
      <c r="D171" s="94">
        <v>45516</v>
      </c>
      <c r="E171" s="44"/>
    </row>
    <row r="172" spans="1:5" ht="19.5" customHeight="1" x14ac:dyDescent="0.2">
      <c r="A172" s="54" t="s">
        <v>192</v>
      </c>
      <c r="B172" s="44" t="s">
        <v>250</v>
      </c>
      <c r="C172" s="92">
        <v>700.99</v>
      </c>
      <c r="D172" s="94">
        <v>45510</v>
      </c>
      <c r="E172" s="44"/>
    </row>
    <row r="173" spans="1:5" ht="19.5" customHeight="1" x14ac:dyDescent="0.2">
      <c r="A173" s="54" t="s">
        <v>121</v>
      </c>
      <c r="B173" s="44" t="s">
        <v>190</v>
      </c>
      <c r="C173" s="92">
        <v>700.98</v>
      </c>
      <c r="D173" s="94">
        <v>45510</v>
      </c>
      <c r="E173" s="44"/>
    </row>
    <row r="174" spans="1:5" ht="19.5" customHeight="1" x14ac:dyDescent="0.2">
      <c r="A174" s="54" t="s">
        <v>432</v>
      </c>
      <c r="B174" s="44" t="s">
        <v>433</v>
      </c>
      <c r="C174" s="92">
        <v>689.13</v>
      </c>
      <c r="D174" s="94">
        <v>45523</v>
      </c>
      <c r="E174" s="44"/>
    </row>
    <row r="175" spans="1:5" ht="19.5" customHeight="1" x14ac:dyDescent="0.2">
      <c r="A175" s="54" t="s">
        <v>163</v>
      </c>
      <c r="B175" s="44" t="s">
        <v>434</v>
      </c>
      <c r="C175" s="92">
        <v>685</v>
      </c>
      <c r="D175" s="94">
        <v>45510</v>
      </c>
      <c r="E175" s="44"/>
    </row>
    <row r="176" spans="1:5" ht="19.5" customHeight="1" x14ac:dyDescent="0.2">
      <c r="A176" s="54" t="s">
        <v>435</v>
      </c>
      <c r="B176" s="44" t="s">
        <v>436</v>
      </c>
      <c r="C176" s="92">
        <v>650</v>
      </c>
      <c r="D176" s="94">
        <v>45530</v>
      </c>
      <c r="E176" s="44"/>
    </row>
    <row r="177" spans="1:5" ht="19.5" customHeight="1" x14ac:dyDescent="0.2">
      <c r="A177" s="54" t="s">
        <v>160</v>
      </c>
      <c r="B177" s="44" t="s">
        <v>437</v>
      </c>
      <c r="C177" s="92">
        <v>647.48</v>
      </c>
      <c r="D177" s="94">
        <v>45523</v>
      </c>
      <c r="E177" s="44"/>
    </row>
    <row r="178" spans="1:5" ht="19.5" customHeight="1" x14ac:dyDescent="0.2">
      <c r="A178" s="54" t="s">
        <v>165</v>
      </c>
      <c r="B178" s="44" t="s">
        <v>92</v>
      </c>
      <c r="C178" s="92">
        <v>640.03</v>
      </c>
      <c r="D178" s="94">
        <v>45523</v>
      </c>
      <c r="E178" s="44"/>
    </row>
    <row r="179" spans="1:5" ht="19.5" customHeight="1" x14ac:dyDescent="0.2">
      <c r="A179" s="54" t="s">
        <v>438</v>
      </c>
      <c r="B179" s="44" t="s">
        <v>439</v>
      </c>
      <c r="C179" s="92">
        <v>640</v>
      </c>
      <c r="D179" s="94">
        <v>45524</v>
      </c>
      <c r="E179" s="44"/>
    </row>
    <row r="180" spans="1:5" ht="19.5" customHeight="1" x14ac:dyDescent="0.2">
      <c r="A180" s="54" t="s">
        <v>103</v>
      </c>
      <c r="B180" s="44" t="s">
        <v>440</v>
      </c>
      <c r="C180" s="92">
        <v>631.96</v>
      </c>
      <c r="D180" s="94">
        <v>45523</v>
      </c>
      <c r="E180" s="44"/>
    </row>
    <row r="181" spans="1:5" ht="19.5" customHeight="1" x14ac:dyDescent="0.2">
      <c r="A181" s="54" t="s">
        <v>125</v>
      </c>
      <c r="B181" s="44" t="s">
        <v>89</v>
      </c>
      <c r="C181" s="92">
        <v>620</v>
      </c>
      <c r="D181" s="94">
        <v>45511</v>
      </c>
      <c r="E181" s="44"/>
    </row>
    <row r="182" spans="1:5" ht="19.5" customHeight="1" x14ac:dyDescent="0.2">
      <c r="A182" s="54" t="s">
        <v>122</v>
      </c>
      <c r="B182" s="44" t="s">
        <v>441</v>
      </c>
      <c r="C182" s="92">
        <v>616</v>
      </c>
      <c r="D182" s="94">
        <v>45533</v>
      </c>
      <c r="E182" s="44"/>
    </row>
    <row r="183" spans="1:5" ht="19.5" customHeight="1" x14ac:dyDescent="0.2">
      <c r="A183" s="54" t="s">
        <v>442</v>
      </c>
      <c r="B183" s="44" t="s">
        <v>443</v>
      </c>
      <c r="C183" s="92">
        <v>595.28</v>
      </c>
      <c r="D183" s="94">
        <v>45511</v>
      </c>
      <c r="E183" s="44"/>
    </row>
    <row r="184" spans="1:5" ht="19.5" customHeight="1" x14ac:dyDescent="0.2">
      <c r="A184" s="54" t="s">
        <v>403</v>
      </c>
      <c r="B184" s="44" t="s">
        <v>444</v>
      </c>
      <c r="C184" s="92">
        <v>585</v>
      </c>
      <c r="D184" s="94">
        <v>45530</v>
      </c>
      <c r="E184" s="44"/>
    </row>
    <row r="185" spans="1:5" ht="19.5" customHeight="1" x14ac:dyDescent="0.2">
      <c r="A185" s="54" t="s">
        <v>231</v>
      </c>
      <c r="B185" s="44" t="s">
        <v>95</v>
      </c>
      <c r="C185" s="92">
        <v>583.11</v>
      </c>
      <c r="D185" s="94">
        <v>45532</v>
      </c>
      <c r="E185" s="44"/>
    </row>
    <row r="186" spans="1:5" ht="19.5" customHeight="1" x14ac:dyDescent="0.2">
      <c r="A186" s="54" t="s">
        <v>445</v>
      </c>
      <c r="B186" s="44" t="s">
        <v>446</v>
      </c>
      <c r="C186" s="92">
        <v>572.55999999999995</v>
      </c>
      <c r="D186" s="94">
        <v>45533</v>
      </c>
      <c r="E186" s="44"/>
    </row>
    <row r="187" spans="1:5" ht="19.5" customHeight="1" x14ac:dyDescent="0.2">
      <c r="A187" s="54" t="s">
        <v>447</v>
      </c>
      <c r="B187" s="44" t="s">
        <v>448</v>
      </c>
      <c r="C187" s="92">
        <v>562</v>
      </c>
      <c r="D187" s="94">
        <v>45520</v>
      </c>
      <c r="E187" s="44"/>
    </row>
    <row r="188" spans="1:5" ht="19.5" customHeight="1" x14ac:dyDescent="0.2">
      <c r="A188" s="54" t="s">
        <v>449</v>
      </c>
      <c r="B188" s="44" t="s">
        <v>450</v>
      </c>
      <c r="C188" s="92">
        <v>552</v>
      </c>
      <c r="D188" s="94">
        <v>45511</v>
      </c>
      <c r="E188" s="44"/>
    </row>
    <row r="189" spans="1:5" ht="19.5" customHeight="1" x14ac:dyDescent="0.2">
      <c r="A189" s="54" t="s">
        <v>176</v>
      </c>
      <c r="B189" s="44" t="s">
        <v>81</v>
      </c>
      <c r="C189" s="92">
        <v>543</v>
      </c>
      <c r="D189" s="94">
        <v>45526</v>
      </c>
      <c r="E189" s="44"/>
    </row>
    <row r="190" spans="1:5" ht="19.5" customHeight="1" x14ac:dyDescent="0.2">
      <c r="A190" s="54" t="s">
        <v>212</v>
      </c>
      <c r="B190" s="44" t="s">
        <v>418</v>
      </c>
      <c r="C190" s="92">
        <v>530</v>
      </c>
      <c r="D190" s="94">
        <v>45520</v>
      </c>
      <c r="E190" s="44"/>
    </row>
    <row r="191" spans="1:5" ht="19.5" customHeight="1" x14ac:dyDescent="0.2">
      <c r="A191" s="54" t="s">
        <v>451</v>
      </c>
      <c r="B191" s="44" t="s">
        <v>452</v>
      </c>
      <c r="C191" s="92">
        <v>509.2</v>
      </c>
      <c r="D191" s="94">
        <v>45510</v>
      </c>
      <c r="E191" s="44"/>
    </row>
    <row r="192" spans="1:5" ht="19.5" customHeight="1" x14ac:dyDescent="0.2">
      <c r="A192" s="54" t="s">
        <v>161</v>
      </c>
      <c r="B192" s="44" t="s">
        <v>453</v>
      </c>
      <c r="C192" s="92">
        <v>505</v>
      </c>
      <c r="D192" s="94">
        <v>45530</v>
      </c>
      <c r="E192" s="44"/>
    </row>
    <row r="193" spans="1:5" ht="19.5" customHeight="1" x14ac:dyDescent="0.2">
      <c r="A193" s="54" t="s">
        <v>454</v>
      </c>
      <c r="B193" s="44" t="s">
        <v>81</v>
      </c>
      <c r="C193" s="92">
        <v>503.99</v>
      </c>
      <c r="D193" s="94">
        <v>45524</v>
      </c>
      <c r="E193" s="44"/>
    </row>
    <row r="194" spans="1:5" ht="19.5" customHeight="1" x14ac:dyDescent="0.2">
      <c r="A194" s="54" t="s">
        <v>455</v>
      </c>
      <c r="B194" s="44" t="s">
        <v>164</v>
      </c>
      <c r="C194" s="92">
        <v>500</v>
      </c>
      <c r="D194" s="94">
        <v>45518</v>
      </c>
      <c r="E194" s="44"/>
    </row>
    <row r="195" spans="1:5" ht="19.5" customHeight="1" x14ac:dyDescent="0.2">
      <c r="A195" s="54" t="s">
        <v>456</v>
      </c>
      <c r="B195" s="44" t="s">
        <v>457</v>
      </c>
      <c r="C195" s="92">
        <v>500</v>
      </c>
      <c r="D195" s="94">
        <v>45520</v>
      </c>
      <c r="E195" s="44"/>
    </row>
    <row r="196" spans="1:5" ht="19.5" customHeight="1" x14ac:dyDescent="0.2">
      <c r="A196" s="54" t="s">
        <v>458</v>
      </c>
      <c r="B196" s="44" t="s">
        <v>459</v>
      </c>
      <c r="C196" s="92">
        <v>500</v>
      </c>
      <c r="D196" s="94">
        <v>45524</v>
      </c>
      <c r="E196" s="44"/>
    </row>
    <row r="197" spans="1:5" ht="19.5" customHeight="1" x14ac:dyDescent="0.2">
      <c r="A197" s="54" t="s">
        <v>460</v>
      </c>
      <c r="B197" s="44" t="s">
        <v>461</v>
      </c>
      <c r="C197" s="92">
        <v>500</v>
      </c>
      <c r="D197" s="94">
        <v>45530</v>
      </c>
      <c r="E197" s="44"/>
    </row>
    <row r="198" spans="1:5" ht="19.5" customHeight="1" x14ac:dyDescent="0.2">
      <c r="A198" s="54" t="s">
        <v>462</v>
      </c>
      <c r="B198" s="44" t="s">
        <v>463</v>
      </c>
      <c r="C198" s="92">
        <v>497</v>
      </c>
      <c r="D198" s="94">
        <v>45520</v>
      </c>
      <c r="E198" s="44"/>
    </row>
    <row r="199" spans="1:5" ht="19.5" customHeight="1" x14ac:dyDescent="0.2">
      <c r="A199" s="54" t="s">
        <v>132</v>
      </c>
      <c r="B199" s="44" t="s">
        <v>80</v>
      </c>
      <c r="C199" s="92">
        <v>489.5</v>
      </c>
      <c r="D199" s="94">
        <v>45530</v>
      </c>
      <c r="E199" s="44"/>
    </row>
    <row r="200" spans="1:5" ht="19.5" customHeight="1" x14ac:dyDescent="0.2">
      <c r="A200" s="54" t="s">
        <v>464</v>
      </c>
      <c r="B200" s="44" t="s">
        <v>89</v>
      </c>
      <c r="C200" s="92">
        <v>482.49</v>
      </c>
      <c r="D200" s="94">
        <v>45510</v>
      </c>
      <c r="E200" s="44"/>
    </row>
    <row r="201" spans="1:5" ht="19.5" customHeight="1" x14ac:dyDescent="0.2">
      <c r="A201" s="54" t="s">
        <v>465</v>
      </c>
      <c r="B201" s="44" t="s">
        <v>466</v>
      </c>
      <c r="C201" s="92">
        <v>479.05</v>
      </c>
      <c r="D201" s="94">
        <v>45516</v>
      </c>
    </row>
    <row r="202" spans="1:5" ht="19.5" customHeight="1" x14ac:dyDescent="0.2">
      <c r="A202" s="54" t="s">
        <v>145</v>
      </c>
      <c r="B202" s="44" t="s">
        <v>89</v>
      </c>
      <c r="C202" s="92">
        <v>474.95</v>
      </c>
      <c r="D202" s="94">
        <v>45510</v>
      </c>
    </row>
    <row r="203" spans="1:5" ht="19.5" customHeight="1" x14ac:dyDescent="0.2">
      <c r="A203" s="54" t="s">
        <v>87</v>
      </c>
      <c r="B203" s="44" t="s">
        <v>88</v>
      </c>
      <c r="C203" s="92">
        <v>447.48</v>
      </c>
      <c r="D203" s="94">
        <v>45510</v>
      </c>
    </row>
    <row r="204" spans="1:5" ht="19.5" customHeight="1" x14ac:dyDescent="0.2">
      <c r="A204" s="54" t="s">
        <v>79</v>
      </c>
      <c r="B204" s="44" t="s">
        <v>77</v>
      </c>
      <c r="C204" s="92">
        <v>439.84</v>
      </c>
      <c r="D204" s="94">
        <v>45510</v>
      </c>
    </row>
    <row r="205" spans="1:5" ht="19.5" customHeight="1" x14ac:dyDescent="0.2">
      <c r="A205" s="54" t="s">
        <v>79</v>
      </c>
      <c r="B205" s="44" t="s">
        <v>77</v>
      </c>
      <c r="C205" s="92">
        <v>439.84</v>
      </c>
      <c r="D205" s="94">
        <v>45533</v>
      </c>
    </row>
    <row r="206" spans="1:5" ht="19.5" customHeight="1" x14ac:dyDescent="0.2">
      <c r="A206" s="54" t="s">
        <v>158</v>
      </c>
      <c r="B206" s="44" t="s">
        <v>81</v>
      </c>
      <c r="C206" s="92">
        <v>420</v>
      </c>
      <c r="D206" s="94">
        <v>45511</v>
      </c>
    </row>
    <row r="207" spans="1:5" ht="19.5" customHeight="1" x14ac:dyDescent="0.2">
      <c r="A207" s="54" t="s">
        <v>467</v>
      </c>
      <c r="B207" s="44" t="s">
        <v>468</v>
      </c>
      <c r="C207" s="92">
        <v>400</v>
      </c>
      <c r="D207" s="94">
        <v>45510</v>
      </c>
    </row>
    <row r="208" spans="1:5" ht="19.5" customHeight="1" x14ac:dyDescent="0.2">
      <c r="A208" s="54" t="s">
        <v>385</v>
      </c>
      <c r="B208" s="44" t="s">
        <v>218</v>
      </c>
      <c r="C208" s="92">
        <v>396</v>
      </c>
      <c r="D208" s="94">
        <v>45520</v>
      </c>
    </row>
    <row r="209" spans="1:4" ht="19.5" customHeight="1" x14ac:dyDescent="0.2">
      <c r="A209" s="54" t="s">
        <v>469</v>
      </c>
      <c r="B209" s="44" t="s">
        <v>470</v>
      </c>
      <c r="C209" s="92">
        <v>375</v>
      </c>
      <c r="D209" s="94">
        <v>45511</v>
      </c>
    </row>
    <row r="210" spans="1:4" ht="19.5" customHeight="1" x14ac:dyDescent="0.2">
      <c r="A210" s="54" t="s">
        <v>471</v>
      </c>
      <c r="B210" s="44" t="s">
        <v>472</v>
      </c>
      <c r="C210" s="92">
        <v>364.61</v>
      </c>
      <c r="D210" s="94">
        <v>45530</v>
      </c>
    </row>
    <row r="211" spans="1:4" ht="19.5" customHeight="1" x14ac:dyDescent="0.2">
      <c r="A211" s="54" t="s">
        <v>127</v>
      </c>
      <c r="B211" s="44" t="s">
        <v>95</v>
      </c>
      <c r="C211" s="92">
        <v>354.75</v>
      </c>
      <c r="D211" s="94">
        <v>45516</v>
      </c>
    </row>
    <row r="212" spans="1:4" ht="19.5" customHeight="1" x14ac:dyDescent="0.2">
      <c r="A212" s="54" t="s">
        <v>257</v>
      </c>
      <c r="B212" s="44" t="s">
        <v>258</v>
      </c>
      <c r="C212" s="92">
        <v>350</v>
      </c>
      <c r="D212" s="94">
        <v>45510</v>
      </c>
    </row>
    <row r="213" spans="1:4" ht="19.5" customHeight="1" x14ac:dyDescent="0.2">
      <c r="A213" s="54" t="s">
        <v>473</v>
      </c>
      <c r="B213" s="44" t="s">
        <v>238</v>
      </c>
      <c r="C213" s="92">
        <v>335.95</v>
      </c>
      <c r="D213" s="94">
        <v>45518</v>
      </c>
    </row>
    <row r="214" spans="1:4" ht="19.5" customHeight="1" x14ac:dyDescent="0.2">
      <c r="A214" s="54" t="s">
        <v>474</v>
      </c>
      <c r="B214" s="44" t="s">
        <v>475</v>
      </c>
      <c r="C214" s="92">
        <v>333.71</v>
      </c>
      <c r="D214" s="94">
        <v>45518</v>
      </c>
    </row>
    <row r="215" spans="1:4" ht="19.5" customHeight="1" x14ac:dyDescent="0.2">
      <c r="A215" s="54" t="s">
        <v>476</v>
      </c>
      <c r="B215" s="44" t="s">
        <v>477</v>
      </c>
      <c r="C215" s="92">
        <v>332.5</v>
      </c>
      <c r="D215" s="94">
        <v>45534</v>
      </c>
    </row>
    <row r="216" spans="1:4" ht="19.5" customHeight="1" x14ac:dyDescent="0.2">
      <c r="A216" s="54" t="s">
        <v>259</v>
      </c>
      <c r="B216" s="44" t="s">
        <v>92</v>
      </c>
      <c r="C216" s="92">
        <v>327</v>
      </c>
      <c r="D216" s="94">
        <v>45518</v>
      </c>
    </row>
    <row r="217" spans="1:4" ht="19.5" customHeight="1" x14ac:dyDescent="0.2">
      <c r="A217" s="54" t="s">
        <v>147</v>
      </c>
      <c r="B217" s="44" t="s">
        <v>426</v>
      </c>
      <c r="C217" s="92">
        <v>306.89999999999998</v>
      </c>
      <c r="D217" s="94">
        <v>45518</v>
      </c>
    </row>
    <row r="218" spans="1:4" ht="19.5" customHeight="1" x14ac:dyDescent="0.2">
      <c r="A218" s="54" t="s">
        <v>478</v>
      </c>
      <c r="B218" s="44" t="s">
        <v>479</v>
      </c>
      <c r="C218" s="92">
        <v>305.05</v>
      </c>
      <c r="D218" s="94">
        <v>45530</v>
      </c>
    </row>
    <row r="219" spans="1:4" ht="19.5" customHeight="1" x14ac:dyDescent="0.2">
      <c r="A219" s="54" t="s">
        <v>126</v>
      </c>
      <c r="B219" s="44" t="s">
        <v>81</v>
      </c>
      <c r="C219" s="92">
        <v>301.08999999999997</v>
      </c>
      <c r="D219" s="94">
        <v>45510</v>
      </c>
    </row>
    <row r="220" spans="1:4" ht="19.5" customHeight="1" x14ac:dyDescent="0.2">
      <c r="A220" s="54" t="s">
        <v>132</v>
      </c>
      <c r="B220" s="44" t="s">
        <v>80</v>
      </c>
      <c r="C220" s="92">
        <v>293.7</v>
      </c>
      <c r="D220" s="94">
        <v>45510</v>
      </c>
    </row>
    <row r="221" spans="1:4" ht="19.5" customHeight="1" x14ac:dyDescent="0.2">
      <c r="A221" s="54" t="s">
        <v>146</v>
      </c>
      <c r="B221" s="44" t="s">
        <v>480</v>
      </c>
      <c r="C221" s="92">
        <v>282</v>
      </c>
      <c r="D221" s="94">
        <v>45510</v>
      </c>
    </row>
    <row r="222" spans="1:4" ht="19.5" customHeight="1" x14ac:dyDescent="0.2">
      <c r="A222" s="54" t="s">
        <v>481</v>
      </c>
      <c r="B222" s="44" t="s">
        <v>482</v>
      </c>
      <c r="C222" s="92">
        <v>280.44</v>
      </c>
      <c r="D222" s="94">
        <v>45530</v>
      </c>
    </row>
    <row r="223" spans="1:4" ht="19.5" customHeight="1" x14ac:dyDescent="0.2">
      <c r="A223" s="54" t="s">
        <v>483</v>
      </c>
      <c r="B223" s="44" t="s">
        <v>80</v>
      </c>
      <c r="C223" s="92">
        <v>277.2</v>
      </c>
      <c r="D223" s="94">
        <v>45510</v>
      </c>
    </row>
    <row r="224" spans="1:4" ht="19.5" customHeight="1" x14ac:dyDescent="0.2">
      <c r="A224" s="54" t="s">
        <v>484</v>
      </c>
      <c r="B224" s="44" t="s">
        <v>485</v>
      </c>
      <c r="C224" s="92">
        <v>273.02</v>
      </c>
      <c r="D224" s="94">
        <v>45510</v>
      </c>
    </row>
    <row r="225" spans="1:4" ht="19.5" customHeight="1" x14ac:dyDescent="0.2">
      <c r="A225" s="54" t="s">
        <v>215</v>
      </c>
      <c r="B225" s="44" t="s">
        <v>486</v>
      </c>
      <c r="C225" s="92">
        <v>272.5</v>
      </c>
      <c r="D225" s="94">
        <v>45530</v>
      </c>
    </row>
    <row r="226" spans="1:4" ht="19.5" customHeight="1" x14ac:dyDescent="0.2">
      <c r="A226" s="54" t="s">
        <v>487</v>
      </c>
      <c r="B226" s="44" t="s">
        <v>86</v>
      </c>
      <c r="C226" s="92">
        <v>264</v>
      </c>
      <c r="D226" s="94">
        <v>45510</v>
      </c>
    </row>
    <row r="227" spans="1:4" ht="19.5" customHeight="1" x14ac:dyDescent="0.2">
      <c r="A227" s="54" t="s">
        <v>488</v>
      </c>
      <c r="B227" s="44" t="s">
        <v>238</v>
      </c>
      <c r="C227" s="92">
        <v>256.52</v>
      </c>
      <c r="D227" s="94">
        <v>45516</v>
      </c>
    </row>
    <row r="228" spans="1:4" ht="19.5" customHeight="1" x14ac:dyDescent="0.2">
      <c r="A228" s="54" t="s">
        <v>136</v>
      </c>
      <c r="B228" s="44" t="s">
        <v>81</v>
      </c>
      <c r="C228" s="92">
        <v>253.47</v>
      </c>
      <c r="D228" s="94">
        <v>45530</v>
      </c>
    </row>
    <row r="229" spans="1:4" ht="19.5" customHeight="1" x14ac:dyDescent="0.2">
      <c r="A229" s="54" t="s">
        <v>489</v>
      </c>
      <c r="B229" s="44" t="s">
        <v>490</v>
      </c>
      <c r="C229" s="92">
        <v>250</v>
      </c>
      <c r="D229" s="94">
        <v>45510</v>
      </c>
    </row>
    <row r="230" spans="1:4" ht="19.5" customHeight="1" x14ac:dyDescent="0.2">
      <c r="A230" s="54" t="s">
        <v>137</v>
      </c>
      <c r="B230" s="44" t="s">
        <v>491</v>
      </c>
      <c r="C230" s="92">
        <v>250</v>
      </c>
      <c r="D230" s="94">
        <v>45530</v>
      </c>
    </row>
    <row r="231" spans="1:4" ht="19.5" customHeight="1" x14ac:dyDescent="0.2">
      <c r="A231" s="54" t="s">
        <v>247</v>
      </c>
      <c r="B231" s="44" t="s">
        <v>492</v>
      </c>
      <c r="C231" s="92">
        <v>248.3</v>
      </c>
      <c r="D231" s="94">
        <v>45510</v>
      </c>
    </row>
    <row r="232" spans="1:4" ht="19.5" customHeight="1" x14ac:dyDescent="0.2">
      <c r="A232" s="54" t="s">
        <v>123</v>
      </c>
      <c r="B232" s="44" t="s">
        <v>91</v>
      </c>
      <c r="C232" s="92">
        <v>246.9</v>
      </c>
      <c r="D232" s="94">
        <v>45533</v>
      </c>
    </row>
    <row r="233" spans="1:4" ht="19.5" customHeight="1" x14ac:dyDescent="0.2">
      <c r="A233" s="54" t="s">
        <v>267</v>
      </c>
      <c r="B233" s="44" t="s">
        <v>92</v>
      </c>
      <c r="C233" s="92">
        <v>232.4</v>
      </c>
      <c r="D233" s="94">
        <v>45518</v>
      </c>
    </row>
    <row r="234" spans="1:4" ht="19.5" customHeight="1" x14ac:dyDescent="0.2">
      <c r="A234" s="54" t="s">
        <v>493</v>
      </c>
      <c r="B234" s="44" t="s">
        <v>97</v>
      </c>
      <c r="C234" s="92">
        <v>229.5</v>
      </c>
      <c r="D234" s="94">
        <v>45510</v>
      </c>
    </row>
    <row r="235" spans="1:4" ht="19.5" customHeight="1" x14ac:dyDescent="0.2">
      <c r="A235" s="54" t="s">
        <v>494</v>
      </c>
      <c r="B235" s="44" t="s">
        <v>495</v>
      </c>
      <c r="C235" s="92">
        <v>225</v>
      </c>
      <c r="D235" s="94">
        <v>45526</v>
      </c>
    </row>
    <row r="236" spans="1:4" ht="19.5" customHeight="1" x14ac:dyDescent="0.2">
      <c r="A236" s="54" t="s">
        <v>496</v>
      </c>
      <c r="B236" s="44" t="s">
        <v>495</v>
      </c>
      <c r="C236" s="92">
        <v>225</v>
      </c>
      <c r="D236" s="94">
        <v>45526</v>
      </c>
    </row>
    <row r="237" spans="1:4" ht="19.5" customHeight="1" x14ac:dyDescent="0.2">
      <c r="A237" s="54" t="s">
        <v>497</v>
      </c>
      <c r="B237" s="44" t="s">
        <v>495</v>
      </c>
      <c r="C237" s="92">
        <v>225</v>
      </c>
      <c r="D237" s="94">
        <v>45526</v>
      </c>
    </row>
    <row r="238" spans="1:4" ht="19.5" customHeight="1" x14ac:dyDescent="0.2">
      <c r="A238" s="54" t="s">
        <v>498</v>
      </c>
      <c r="B238" s="44" t="s">
        <v>495</v>
      </c>
      <c r="C238" s="92">
        <v>225</v>
      </c>
      <c r="D238" s="94">
        <v>45530</v>
      </c>
    </row>
    <row r="239" spans="1:4" ht="19.5" customHeight="1" x14ac:dyDescent="0.2">
      <c r="A239" s="54" t="s">
        <v>158</v>
      </c>
      <c r="B239" s="44" t="s">
        <v>81</v>
      </c>
      <c r="C239" s="92">
        <v>218.08</v>
      </c>
      <c r="D239" s="94">
        <v>45524</v>
      </c>
    </row>
    <row r="240" spans="1:4" ht="19.5" customHeight="1" x14ac:dyDescent="0.2">
      <c r="A240" s="54" t="s">
        <v>194</v>
      </c>
      <c r="B240" s="44" t="s">
        <v>195</v>
      </c>
      <c r="C240" s="92">
        <v>214.07</v>
      </c>
      <c r="D240" s="94">
        <v>45516</v>
      </c>
    </row>
    <row r="241" spans="1:4" ht="19.5" customHeight="1" x14ac:dyDescent="0.2">
      <c r="A241" s="54" t="s">
        <v>120</v>
      </c>
      <c r="B241" s="44" t="s">
        <v>89</v>
      </c>
      <c r="C241" s="92">
        <v>210</v>
      </c>
      <c r="D241" s="94">
        <v>45510</v>
      </c>
    </row>
    <row r="242" spans="1:4" ht="19.5" customHeight="1" x14ac:dyDescent="0.2">
      <c r="A242" s="54" t="s">
        <v>248</v>
      </c>
      <c r="B242" s="44" t="s">
        <v>499</v>
      </c>
      <c r="C242" s="92">
        <v>200</v>
      </c>
      <c r="D242" s="94">
        <v>45530</v>
      </c>
    </row>
    <row r="243" spans="1:4" ht="19.5" customHeight="1" x14ac:dyDescent="0.2">
      <c r="A243" s="54" t="s">
        <v>90</v>
      </c>
      <c r="B243" s="44" t="s">
        <v>91</v>
      </c>
      <c r="C243" s="92">
        <v>198.2</v>
      </c>
      <c r="D243" s="94">
        <v>45518</v>
      </c>
    </row>
    <row r="244" spans="1:4" ht="19.5" customHeight="1" x14ac:dyDescent="0.2">
      <c r="A244" s="54" t="s">
        <v>124</v>
      </c>
      <c r="B244" s="44" t="s">
        <v>166</v>
      </c>
      <c r="C244" s="92">
        <v>186.13</v>
      </c>
      <c r="D244" s="94">
        <v>45533</v>
      </c>
    </row>
    <row r="245" spans="1:4" ht="19.5" customHeight="1" x14ac:dyDescent="0.2">
      <c r="A245" s="54" t="s">
        <v>500</v>
      </c>
      <c r="B245" s="44" t="s">
        <v>501</v>
      </c>
      <c r="C245" s="92">
        <v>175</v>
      </c>
      <c r="D245" s="94">
        <v>45530</v>
      </c>
    </row>
    <row r="246" spans="1:4" ht="19.5" customHeight="1" x14ac:dyDescent="0.2">
      <c r="A246" s="54" t="s">
        <v>502</v>
      </c>
      <c r="B246" s="44" t="s">
        <v>246</v>
      </c>
      <c r="C246" s="92">
        <v>175</v>
      </c>
      <c r="D246" s="94">
        <v>45530</v>
      </c>
    </row>
    <row r="247" spans="1:4" ht="19.5" customHeight="1" x14ac:dyDescent="0.2">
      <c r="A247" s="54" t="s">
        <v>136</v>
      </c>
      <c r="B247" s="44" t="s">
        <v>81</v>
      </c>
      <c r="C247" s="92">
        <v>166.67</v>
      </c>
      <c r="D247" s="94">
        <v>45510</v>
      </c>
    </row>
    <row r="248" spans="1:4" ht="19.5" customHeight="1" x14ac:dyDescent="0.2">
      <c r="A248" s="54" t="s">
        <v>127</v>
      </c>
      <c r="B248" s="44" t="s">
        <v>95</v>
      </c>
      <c r="C248" s="92">
        <v>164.79</v>
      </c>
      <c r="D248" s="94">
        <v>45510</v>
      </c>
    </row>
    <row r="249" spans="1:4" ht="19.5" customHeight="1" x14ac:dyDescent="0.2">
      <c r="A249" s="54" t="s">
        <v>503</v>
      </c>
      <c r="B249" s="44" t="s">
        <v>504</v>
      </c>
      <c r="C249" s="92">
        <v>161.71</v>
      </c>
      <c r="D249" s="94">
        <v>45520</v>
      </c>
    </row>
    <row r="250" spans="1:4" ht="19.5" customHeight="1" x14ac:dyDescent="0.2">
      <c r="A250" s="54" t="s">
        <v>505</v>
      </c>
      <c r="B250" s="44" t="s">
        <v>81</v>
      </c>
      <c r="C250" s="92">
        <v>159.97999999999999</v>
      </c>
      <c r="D250" s="94">
        <v>45523</v>
      </c>
    </row>
    <row r="251" spans="1:4" ht="19.5" customHeight="1" x14ac:dyDescent="0.2">
      <c r="A251" s="54" t="s">
        <v>121</v>
      </c>
      <c r="B251" s="44" t="s">
        <v>261</v>
      </c>
      <c r="C251" s="92">
        <v>158.44</v>
      </c>
      <c r="D251" s="94">
        <v>45520</v>
      </c>
    </row>
    <row r="252" spans="1:4" ht="19.5" customHeight="1" x14ac:dyDescent="0.2">
      <c r="A252" s="54" t="s">
        <v>506</v>
      </c>
      <c r="B252" s="44" t="s">
        <v>507</v>
      </c>
      <c r="C252" s="92">
        <v>158</v>
      </c>
      <c r="D252" s="94">
        <v>45532</v>
      </c>
    </row>
    <row r="253" spans="1:4" ht="19.5" customHeight="1" x14ac:dyDescent="0.2">
      <c r="A253" s="54" t="s">
        <v>506</v>
      </c>
      <c r="B253" s="44" t="s">
        <v>507</v>
      </c>
      <c r="C253" s="92">
        <v>158</v>
      </c>
      <c r="D253" s="94">
        <v>45534</v>
      </c>
    </row>
    <row r="254" spans="1:4" ht="19.5" customHeight="1" x14ac:dyDescent="0.2">
      <c r="A254" s="54" t="s">
        <v>209</v>
      </c>
      <c r="B254" s="44" t="s">
        <v>508</v>
      </c>
      <c r="C254" s="92">
        <v>150</v>
      </c>
      <c r="D254" s="94">
        <v>45532</v>
      </c>
    </row>
    <row r="255" spans="1:4" ht="19.5" customHeight="1" x14ac:dyDescent="0.2">
      <c r="A255" s="54" t="s">
        <v>253</v>
      </c>
      <c r="B255" s="44" t="s">
        <v>254</v>
      </c>
      <c r="C255" s="92">
        <v>145.99</v>
      </c>
      <c r="D255" s="94">
        <v>45516</v>
      </c>
    </row>
    <row r="256" spans="1:4" ht="19.5" customHeight="1" x14ac:dyDescent="0.2">
      <c r="A256" s="54" t="s">
        <v>245</v>
      </c>
      <c r="B256" s="44" t="s">
        <v>509</v>
      </c>
      <c r="C256" s="92">
        <v>145.93</v>
      </c>
      <c r="D256" s="94">
        <v>45518</v>
      </c>
    </row>
    <row r="257" spans="1:4" ht="19.5" customHeight="1" x14ac:dyDescent="0.2">
      <c r="A257" s="54" t="s">
        <v>454</v>
      </c>
      <c r="B257" s="44" t="s">
        <v>81</v>
      </c>
      <c r="C257" s="92">
        <v>141.72</v>
      </c>
      <c r="D257" s="94">
        <v>45523</v>
      </c>
    </row>
    <row r="258" spans="1:4" ht="19.5" customHeight="1" x14ac:dyDescent="0.2">
      <c r="A258" s="54" t="s">
        <v>127</v>
      </c>
      <c r="B258" s="44" t="s">
        <v>95</v>
      </c>
      <c r="C258" s="92">
        <v>140.19</v>
      </c>
      <c r="D258" s="94">
        <v>45532</v>
      </c>
    </row>
    <row r="259" spans="1:4" ht="19.5" customHeight="1" x14ac:dyDescent="0.2">
      <c r="A259" s="54" t="s">
        <v>510</v>
      </c>
      <c r="B259" s="44" t="s">
        <v>511</v>
      </c>
      <c r="C259" s="92">
        <v>133.46</v>
      </c>
      <c r="D259" s="94">
        <v>45530</v>
      </c>
    </row>
    <row r="260" spans="1:4" ht="19.5" customHeight="1" x14ac:dyDescent="0.2">
      <c r="A260" s="54" t="s">
        <v>512</v>
      </c>
      <c r="B260" s="44" t="s">
        <v>200</v>
      </c>
      <c r="C260" s="92">
        <v>128.77000000000001</v>
      </c>
      <c r="D260" s="94">
        <v>45516</v>
      </c>
    </row>
    <row r="261" spans="1:4" ht="19.5" customHeight="1" x14ac:dyDescent="0.2">
      <c r="A261" s="54" t="s">
        <v>513</v>
      </c>
      <c r="B261" s="44" t="s">
        <v>514</v>
      </c>
      <c r="C261" s="92">
        <v>125</v>
      </c>
      <c r="D261" s="94">
        <v>45516</v>
      </c>
    </row>
    <row r="262" spans="1:4" ht="19.5" customHeight="1" x14ac:dyDescent="0.2">
      <c r="A262" s="54" t="s">
        <v>515</v>
      </c>
      <c r="B262" s="44" t="s">
        <v>92</v>
      </c>
      <c r="C262" s="92">
        <v>125</v>
      </c>
      <c r="D262" s="94">
        <v>45524</v>
      </c>
    </row>
    <row r="263" spans="1:4" ht="19.5" customHeight="1" x14ac:dyDescent="0.2">
      <c r="A263" s="54" t="s">
        <v>149</v>
      </c>
      <c r="B263" s="44" t="s">
        <v>82</v>
      </c>
      <c r="C263" s="92">
        <v>123.6</v>
      </c>
      <c r="D263" s="94">
        <v>45511</v>
      </c>
    </row>
    <row r="264" spans="1:4" ht="19.5" customHeight="1" x14ac:dyDescent="0.2">
      <c r="A264" s="54" t="s">
        <v>240</v>
      </c>
      <c r="B264" s="44" t="s">
        <v>516</v>
      </c>
      <c r="C264" s="92">
        <v>119.98</v>
      </c>
      <c r="D264" s="94">
        <v>45530</v>
      </c>
    </row>
    <row r="265" spans="1:4" ht="19.5" customHeight="1" x14ac:dyDescent="0.2">
      <c r="A265" s="54" t="s">
        <v>148</v>
      </c>
      <c r="B265" s="44" t="s">
        <v>196</v>
      </c>
      <c r="C265" s="92">
        <v>117.72</v>
      </c>
      <c r="D265" s="94">
        <v>45526</v>
      </c>
    </row>
    <row r="266" spans="1:4" ht="19.5" customHeight="1" x14ac:dyDescent="0.2">
      <c r="A266" s="54" t="s">
        <v>517</v>
      </c>
      <c r="B266" s="44" t="s">
        <v>518</v>
      </c>
      <c r="C266" s="92">
        <v>117.04</v>
      </c>
      <c r="D266" s="94">
        <v>45530</v>
      </c>
    </row>
    <row r="267" spans="1:4" ht="19.5" customHeight="1" x14ac:dyDescent="0.2">
      <c r="A267" s="54" t="s">
        <v>519</v>
      </c>
      <c r="B267" s="44" t="s">
        <v>260</v>
      </c>
      <c r="C267" s="92">
        <v>117</v>
      </c>
      <c r="D267" s="94">
        <v>45518</v>
      </c>
    </row>
    <row r="268" spans="1:4" ht="19.5" customHeight="1" x14ac:dyDescent="0.2">
      <c r="A268" s="54" t="s">
        <v>93</v>
      </c>
      <c r="B268" s="44" t="s">
        <v>155</v>
      </c>
      <c r="C268" s="92">
        <v>113.97</v>
      </c>
      <c r="D268" s="94">
        <v>45526</v>
      </c>
    </row>
    <row r="269" spans="1:4" ht="19.5" customHeight="1" x14ac:dyDescent="0.2">
      <c r="A269" s="54" t="s">
        <v>242</v>
      </c>
      <c r="B269" s="44" t="s">
        <v>81</v>
      </c>
      <c r="C269" s="92">
        <v>110.97</v>
      </c>
      <c r="D269" s="94">
        <v>45510</v>
      </c>
    </row>
    <row r="270" spans="1:4" ht="19.5" customHeight="1" x14ac:dyDescent="0.2">
      <c r="A270" s="54" t="s">
        <v>149</v>
      </c>
      <c r="B270" s="44" t="s">
        <v>82</v>
      </c>
      <c r="C270" s="92">
        <v>110.85</v>
      </c>
      <c r="D270" s="94">
        <v>45524</v>
      </c>
    </row>
    <row r="271" spans="1:4" ht="19.5" customHeight="1" x14ac:dyDescent="0.2">
      <c r="A271" s="54" t="s">
        <v>249</v>
      </c>
      <c r="B271" s="44" t="s">
        <v>97</v>
      </c>
      <c r="C271" s="92">
        <v>108.65</v>
      </c>
      <c r="D271" s="94">
        <v>45511</v>
      </c>
    </row>
    <row r="272" spans="1:4" ht="19.5" customHeight="1" x14ac:dyDescent="0.2">
      <c r="A272" s="54" t="s">
        <v>520</v>
      </c>
      <c r="B272" s="44" t="s">
        <v>521</v>
      </c>
      <c r="C272" s="92">
        <v>108.28</v>
      </c>
      <c r="D272" s="94">
        <v>45510</v>
      </c>
    </row>
    <row r="273" spans="1:4" ht="19.5" customHeight="1" x14ac:dyDescent="0.2">
      <c r="A273" s="54" t="s">
        <v>522</v>
      </c>
      <c r="B273" s="44" t="s">
        <v>166</v>
      </c>
      <c r="C273" s="92">
        <v>106.13</v>
      </c>
      <c r="D273" s="94">
        <v>45534</v>
      </c>
    </row>
    <row r="274" spans="1:4" ht="19.5" customHeight="1" x14ac:dyDescent="0.2">
      <c r="A274" s="54" t="s">
        <v>523</v>
      </c>
      <c r="B274" s="44" t="s">
        <v>97</v>
      </c>
      <c r="C274" s="92">
        <v>105.96</v>
      </c>
      <c r="D274" s="94">
        <v>45518</v>
      </c>
    </row>
    <row r="275" spans="1:4" ht="19.5" customHeight="1" x14ac:dyDescent="0.2">
      <c r="A275" s="54" t="s">
        <v>524</v>
      </c>
      <c r="B275" s="44" t="s">
        <v>166</v>
      </c>
      <c r="C275" s="92">
        <v>103.85</v>
      </c>
      <c r="D275" s="94">
        <v>45532</v>
      </c>
    </row>
    <row r="276" spans="1:4" ht="19.5" customHeight="1" x14ac:dyDescent="0.2">
      <c r="A276" s="54" t="s">
        <v>171</v>
      </c>
      <c r="B276" s="44" t="s">
        <v>266</v>
      </c>
      <c r="C276" s="92">
        <v>101.3</v>
      </c>
      <c r="D276" s="94">
        <v>45510</v>
      </c>
    </row>
    <row r="277" spans="1:4" ht="19.5" customHeight="1" x14ac:dyDescent="0.2">
      <c r="A277" s="54" t="s">
        <v>278</v>
      </c>
      <c r="B277" s="44" t="s">
        <v>525</v>
      </c>
      <c r="C277" s="92">
        <v>99.78</v>
      </c>
      <c r="D277" s="94">
        <v>45510</v>
      </c>
    </row>
    <row r="278" spans="1:4" ht="19.5" customHeight="1" x14ac:dyDescent="0.2">
      <c r="A278" s="54" t="s">
        <v>526</v>
      </c>
      <c r="B278" s="44" t="s">
        <v>92</v>
      </c>
      <c r="C278" s="92">
        <v>91.96</v>
      </c>
      <c r="D278" s="94">
        <v>45532</v>
      </c>
    </row>
    <row r="279" spans="1:4" ht="19.5" customHeight="1" x14ac:dyDescent="0.2">
      <c r="A279" s="54" t="s">
        <v>107</v>
      </c>
      <c r="B279" s="44" t="s">
        <v>92</v>
      </c>
      <c r="C279" s="92">
        <v>88.08</v>
      </c>
      <c r="D279" s="94">
        <v>45511</v>
      </c>
    </row>
    <row r="280" spans="1:4" ht="19.5" customHeight="1" x14ac:dyDescent="0.2">
      <c r="A280" s="54" t="s">
        <v>527</v>
      </c>
      <c r="B280" s="44" t="s">
        <v>528</v>
      </c>
      <c r="C280" s="92">
        <v>87.03</v>
      </c>
      <c r="D280" s="94">
        <v>45530</v>
      </c>
    </row>
    <row r="281" spans="1:4" ht="19.5" customHeight="1" x14ac:dyDescent="0.2">
      <c r="A281" s="54" t="s">
        <v>167</v>
      </c>
      <c r="B281" s="44" t="s">
        <v>81</v>
      </c>
      <c r="C281" s="92">
        <v>86.29</v>
      </c>
      <c r="D281" s="94">
        <v>45510</v>
      </c>
    </row>
    <row r="282" spans="1:4" ht="19.5" customHeight="1" x14ac:dyDescent="0.2">
      <c r="A282" s="54" t="s">
        <v>169</v>
      </c>
      <c r="B282" s="44" t="s">
        <v>77</v>
      </c>
      <c r="C282" s="92">
        <v>85.7</v>
      </c>
      <c r="D282" s="94">
        <v>45524</v>
      </c>
    </row>
    <row r="283" spans="1:4" ht="19.5" customHeight="1" x14ac:dyDescent="0.2">
      <c r="A283" s="54" t="s">
        <v>529</v>
      </c>
      <c r="B283" s="44" t="s">
        <v>97</v>
      </c>
      <c r="C283" s="92">
        <v>82.91</v>
      </c>
      <c r="D283" s="94">
        <v>45518</v>
      </c>
    </row>
    <row r="284" spans="1:4" ht="19.5" customHeight="1" x14ac:dyDescent="0.2">
      <c r="A284" s="54" t="s">
        <v>172</v>
      </c>
      <c r="B284" s="44" t="s">
        <v>266</v>
      </c>
      <c r="C284" s="92">
        <v>82.01</v>
      </c>
      <c r="D284" s="94">
        <v>45510</v>
      </c>
    </row>
    <row r="285" spans="1:4" ht="19.5" customHeight="1" x14ac:dyDescent="0.2">
      <c r="A285" s="54" t="s">
        <v>268</v>
      </c>
      <c r="B285" s="44" t="s">
        <v>269</v>
      </c>
      <c r="C285" s="92">
        <v>80.400000000000006</v>
      </c>
      <c r="D285" s="94">
        <v>45516</v>
      </c>
    </row>
    <row r="286" spans="1:4" ht="19.5" customHeight="1" x14ac:dyDescent="0.2">
      <c r="A286" s="54" t="s">
        <v>271</v>
      </c>
      <c r="B286" s="44" t="s">
        <v>530</v>
      </c>
      <c r="C286" s="92">
        <v>78.8</v>
      </c>
      <c r="D286" s="94">
        <v>45510</v>
      </c>
    </row>
    <row r="287" spans="1:4" ht="19.5" customHeight="1" x14ac:dyDescent="0.2">
      <c r="A287" s="54" t="s">
        <v>239</v>
      </c>
      <c r="B287" s="44" t="s">
        <v>81</v>
      </c>
      <c r="C287" s="92">
        <v>78.08</v>
      </c>
      <c r="D287" s="94">
        <v>45520</v>
      </c>
    </row>
    <row r="288" spans="1:4" ht="19.5" customHeight="1" x14ac:dyDescent="0.2">
      <c r="A288" s="54" t="s">
        <v>239</v>
      </c>
      <c r="B288" s="44" t="s">
        <v>81</v>
      </c>
      <c r="C288" s="92">
        <v>74.45</v>
      </c>
      <c r="D288" s="94">
        <v>45518</v>
      </c>
    </row>
    <row r="289" spans="1:4" ht="19.5" customHeight="1" x14ac:dyDescent="0.2">
      <c r="A289" s="54" t="s">
        <v>531</v>
      </c>
      <c r="B289" s="44" t="s">
        <v>532</v>
      </c>
      <c r="C289" s="92">
        <v>71</v>
      </c>
      <c r="D289" s="94">
        <v>45511</v>
      </c>
    </row>
    <row r="290" spans="1:4" ht="19.5" customHeight="1" x14ac:dyDescent="0.2">
      <c r="A290" s="54" t="s">
        <v>181</v>
      </c>
      <c r="B290" s="44" t="s">
        <v>81</v>
      </c>
      <c r="C290" s="92">
        <v>70.099999999999994</v>
      </c>
      <c r="D290" s="94">
        <v>45510</v>
      </c>
    </row>
    <row r="291" spans="1:4" ht="19.5" customHeight="1" x14ac:dyDescent="0.2">
      <c r="A291" s="54" t="s">
        <v>173</v>
      </c>
      <c r="B291" s="44" t="s">
        <v>193</v>
      </c>
      <c r="C291" s="92">
        <v>69.39</v>
      </c>
      <c r="D291" s="94">
        <v>45511</v>
      </c>
    </row>
    <row r="292" spans="1:4" ht="19.5" customHeight="1" x14ac:dyDescent="0.2">
      <c r="A292" s="54" t="s">
        <v>251</v>
      </c>
      <c r="B292" s="44" t="s">
        <v>533</v>
      </c>
      <c r="C292" s="92">
        <v>67.23</v>
      </c>
      <c r="D292" s="94">
        <v>45532</v>
      </c>
    </row>
    <row r="293" spans="1:4" ht="19.5" customHeight="1" x14ac:dyDescent="0.2">
      <c r="A293" s="54" t="s">
        <v>534</v>
      </c>
      <c r="B293" s="44" t="s">
        <v>535</v>
      </c>
      <c r="C293" s="92">
        <v>67</v>
      </c>
      <c r="D293" s="94">
        <v>45510</v>
      </c>
    </row>
    <row r="294" spans="1:4" ht="19.5" customHeight="1" x14ac:dyDescent="0.2">
      <c r="A294" s="54" t="s">
        <v>170</v>
      </c>
      <c r="B294" s="44" t="s">
        <v>272</v>
      </c>
      <c r="C294" s="92">
        <v>67</v>
      </c>
      <c r="D294" s="94">
        <v>45510</v>
      </c>
    </row>
    <row r="295" spans="1:4" ht="19.5" customHeight="1" x14ac:dyDescent="0.2">
      <c r="A295" s="54" t="s">
        <v>93</v>
      </c>
      <c r="B295" s="44" t="s">
        <v>138</v>
      </c>
      <c r="C295" s="92">
        <v>62.63</v>
      </c>
      <c r="D295" s="94">
        <v>45510</v>
      </c>
    </row>
    <row r="296" spans="1:4" ht="19.5" customHeight="1" x14ac:dyDescent="0.2">
      <c r="A296" s="54" t="s">
        <v>149</v>
      </c>
      <c r="B296" s="44" t="s">
        <v>82</v>
      </c>
      <c r="C296" s="92">
        <v>59.45</v>
      </c>
      <c r="D296" s="94">
        <v>45510</v>
      </c>
    </row>
    <row r="297" spans="1:4" ht="19.5" customHeight="1" x14ac:dyDescent="0.2">
      <c r="A297" s="54" t="s">
        <v>201</v>
      </c>
      <c r="B297" s="44" t="s">
        <v>202</v>
      </c>
      <c r="C297" s="92">
        <v>58</v>
      </c>
      <c r="D297" s="94">
        <v>45524</v>
      </c>
    </row>
    <row r="298" spans="1:4" ht="19.5" customHeight="1" x14ac:dyDescent="0.2">
      <c r="A298" s="54" t="s">
        <v>230</v>
      </c>
      <c r="B298" s="44" t="s">
        <v>81</v>
      </c>
      <c r="C298" s="92">
        <v>56.22</v>
      </c>
      <c r="D298" s="94">
        <v>45534</v>
      </c>
    </row>
    <row r="299" spans="1:4" ht="19.5" customHeight="1" x14ac:dyDescent="0.2">
      <c r="A299" s="54" t="s">
        <v>248</v>
      </c>
      <c r="B299" s="44" t="s">
        <v>536</v>
      </c>
      <c r="C299" s="92">
        <v>56</v>
      </c>
      <c r="D299" s="94">
        <v>45516</v>
      </c>
    </row>
    <row r="300" spans="1:4" ht="19.5" customHeight="1" x14ac:dyDescent="0.2">
      <c r="A300" s="54" t="s">
        <v>137</v>
      </c>
      <c r="B300" s="44" t="s">
        <v>537</v>
      </c>
      <c r="C300" s="92">
        <v>55</v>
      </c>
      <c r="D300" s="94">
        <v>45510</v>
      </c>
    </row>
    <row r="301" spans="1:4" ht="19.5" customHeight="1" x14ac:dyDescent="0.2">
      <c r="A301" s="54" t="s">
        <v>538</v>
      </c>
      <c r="B301" s="44" t="s">
        <v>441</v>
      </c>
      <c r="C301" s="92">
        <v>52.5</v>
      </c>
      <c r="D301" s="94">
        <v>45533</v>
      </c>
    </row>
    <row r="302" spans="1:4" ht="19.5" customHeight="1" x14ac:dyDescent="0.2">
      <c r="A302" s="54" t="s">
        <v>539</v>
      </c>
      <c r="B302" s="44" t="s">
        <v>540</v>
      </c>
      <c r="C302" s="92">
        <v>49.54</v>
      </c>
      <c r="D302" s="94">
        <v>45518</v>
      </c>
    </row>
    <row r="303" spans="1:4" ht="19.5" customHeight="1" x14ac:dyDescent="0.2">
      <c r="A303" s="54" t="s">
        <v>105</v>
      </c>
      <c r="B303" s="44" t="s">
        <v>133</v>
      </c>
      <c r="C303" s="92">
        <v>49.5</v>
      </c>
      <c r="D303" s="94">
        <v>45530</v>
      </c>
    </row>
    <row r="304" spans="1:4" ht="19.5" customHeight="1" x14ac:dyDescent="0.2">
      <c r="A304" s="54" t="s">
        <v>136</v>
      </c>
      <c r="B304" s="44" t="s">
        <v>81</v>
      </c>
      <c r="C304" s="92">
        <v>48.7</v>
      </c>
      <c r="D304" s="94">
        <v>45523</v>
      </c>
    </row>
    <row r="305" spans="1:4" ht="19.5" customHeight="1" x14ac:dyDescent="0.2">
      <c r="A305" s="54" t="s">
        <v>87</v>
      </c>
      <c r="B305" s="44" t="s">
        <v>88</v>
      </c>
      <c r="C305" s="92">
        <v>47.86</v>
      </c>
      <c r="D305" s="94">
        <v>45524</v>
      </c>
    </row>
    <row r="306" spans="1:4" ht="19.5" customHeight="1" x14ac:dyDescent="0.2">
      <c r="A306" s="54" t="s">
        <v>541</v>
      </c>
      <c r="B306" s="44" t="s">
        <v>200</v>
      </c>
      <c r="C306" s="92">
        <v>46.3</v>
      </c>
      <c r="D306" s="94">
        <v>45534</v>
      </c>
    </row>
    <row r="307" spans="1:4" ht="19.5" customHeight="1" x14ac:dyDescent="0.2">
      <c r="A307" s="54" t="s">
        <v>167</v>
      </c>
      <c r="B307" s="44" t="s">
        <v>81</v>
      </c>
      <c r="C307" s="92">
        <v>45.66</v>
      </c>
      <c r="D307" s="94">
        <v>45518</v>
      </c>
    </row>
    <row r="308" spans="1:4" ht="19.5" customHeight="1" x14ac:dyDescent="0.2">
      <c r="A308" s="54" t="s">
        <v>123</v>
      </c>
      <c r="B308" s="44" t="s">
        <v>82</v>
      </c>
      <c r="C308" s="92">
        <v>44.95</v>
      </c>
      <c r="D308" s="94">
        <v>45510</v>
      </c>
    </row>
    <row r="309" spans="1:4" ht="19.5" customHeight="1" x14ac:dyDescent="0.2">
      <c r="A309" s="54" t="s">
        <v>270</v>
      </c>
      <c r="B309" s="44" t="s">
        <v>269</v>
      </c>
      <c r="C309" s="92">
        <v>44.76</v>
      </c>
      <c r="D309" s="94">
        <v>45516</v>
      </c>
    </row>
    <row r="310" spans="1:4" ht="19.5" customHeight="1" x14ac:dyDescent="0.2">
      <c r="A310" s="54" t="s">
        <v>274</v>
      </c>
      <c r="B310" s="44" t="s">
        <v>182</v>
      </c>
      <c r="C310" s="92">
        <v>44.35</v>
      </c>
      <c r="D310" s="94">
        <v>45510</v>
      </c>
    </row>
    <row r="311" spans="1:4" ht="19.5" customHeight="1" x14ac:dyDescent="0.2">
      <c r="A311" s="54" t="s">
        <v>121</v>
      </c>
      <c r="B311" s="44" t="s">
        <v>261</v>
      </c>
      <c r="C311" s="92">
        <v>41.7</v>
      </c>
      <c r="D311" s="94">
        <v>45516</v>
      </c>
    </row>
    <row r="312" spans="1:4" ht="19.5" customHeight="1" x14ac:dyDescent="0.2">
      <c r="A312" s="54" t="s">
        <v>93</v>
      </c>
      <c r="B312" s="44" t="s">
        <v>542</v>
      </c>
      <c r="C312" s="92">
        <v>39.24</v>
      </c>
      <c r="D312" s="94">
        <v>45520</v>
      </c>
    </row>
    <row r="313" spans="1:4" ht="19.5" customHeight="1" x14ac:dyDescent="0.2">
      <c r="A313" s="54" t="s">
        <v>93</v>
      </c>
      <c r="B313" s="44" t="s">
        <v>542</v>
      </c>
      <c r="C313" s="92">
        <v>39.24</v>
      </c>
      <c r="D313" s="94">
        <v>45532</v>
      </c>
    </row>
    <row r="314" spans="1:4" ht="19.5" customHeight="1" x14ac:dyDescent="0.2">
      <c r="A314" s="54" t="s">
        <v>93</v>
      </c>
      <c r="B314" s="44" t="s">
        <v>273</v>
      </c>
      <c r="C314" s="92">
        <v>37.99</v>
      </c>
      <c r="D314" s="94">
        <v>45510</v>
      </c>
    </row>
    <row r="315" spans="1:4" ht="19.5" customHeight="1" x14ac:dyDescent="0.2">
      <c r="A315" s="54" t="s">
        <v>93</v>
      </c>
      <c r="B315" s="44" t="s">
        <v>543</v>
      </c>
      <c r="C315" s="92">
        <v>37.99</v>
      </c>
      <c r="D315" s="94">
        <v>45524</v>
      </c>
    </row>
    <row r="316" spans="1:4" ht="19.5" customHeight="1" x14ac:dyDescent="0.2">
      <c r="A316" s="54" t="s">
        <v>539</v>
      </c>
      <c r="B316" s="44" t="s">
        <v>540</v>
      </c>
      <c r="C316" s="92">
        <v>35.85</v>
      </c>
      <c r="D316" s="94">
        <v>45524</v>
      </c>
    </row>
    <row r="317" spans="1:4" ht="19.5" customHeight="1" x14ac:dyDescent="0.2">
      <c r="A317" s="54" t="s">
        <v>199</v>
      </c>
      <c r="B317" s="44" t="s">
        <v>182</v>
      </c>
      <c r="C317" s="92">
        <v>35.78</v>
      </c>
      <c r="D317" s="94">
        <v>45510</v>
      </c>
    </row>
    <row r="318" spans="1:4" ht="19.5" customHeight="1" x14ac:dyDescent="0.2">
      <c r="A318" s="54" t="s">
        <v>203</v>
      </c>
      <c r="B318" s="44" t="s">
        <v>544</v>
      </c>
      <c r="C318" s="92">
        <v>35.78</v>
      </c>
      <c r="D318" s="94">
        <v>45530</v>
      </c>
    </row>
    <row r="319" spans="1:4" ht="19.5" customHeight="1" x14ac:dyDescent="0.2">
      <c r="A319" s="54" t="s">
        <v>134</v>
      </c>
      <c r="B319" s="44" t="s">
        <v>190</v>
      </c>
      <c r="C319" s="92">
        <v>35</v>
      </c>
      <c r="D319" s="94">
        <v>45510</v>
      </c>
    </row>
    <row r="320" spans="1:4" ht="19.5" customHeight="1" x14ac:dyDescent="0.2">
      <c r="A320" s="54" t="s">
        <v>134</v>
      </c>
      <c r="B320" s="44" t="s">
        <v>190</v>
      </c>
      <c r="C320" s="92">
        <v>35</v>
      </c>
      <c r="D320" s="94">
        <v>45516</v>
      </c>
    </row>
    <row r="321" spans="1:4" ht="19.5" customHeight="1" x14ac:dyDescent="0.2">
      <c r="A321" s="54" t="s">
        <v>134</v>
      </c>
      <c r="B321" s="44" t="s">
        <v>190</v>
      </c>
      <c r="C321" s="92">
        <v>35</v>
      </c>
      <c r="D321" s="94">
        <v>45520</v>
      </c>
    </row>
    <row r="322" spans="1:4" ht="19.5" customHeight="1" x14ac:dyDescent="0.2">
      <c r="A322" s="54" t="s">
        <v>545</v>
      </c>
      <c r="B322" s="44" t="s">
        <v>546</v>
      </c>
      <c r="C322" s="92">
        <v>35</v>
      </c>
      <c r="D322" s="94">
        <v>45524</v>
      </c>
    </row>
    <row r="323" spans="1:4" ht="19.5" customHeight="1" x14ac:dyDescent="0.2">
      <c r="A323" s="54" t="s">
        <v>134</v>
      </c>
      <c r="B323" s="44" t="s">
        <v>190</v>
      </c>
      <c r="C323" s="92">
        <v>35</v>
      </c>
      <c r="D323" s="94">
        <v>45530</v>
      </c>
    </row>
    <row r="324" spans="1:4" ht="19.5" customHeight="1" x14ac:dyDescent="0.2">
      <c r="A324" s="54" t="s">
        <v>134</v>
      </c>
      <c r="B324" s="44" t="s">
        <v>190</v>
      </c>
      <c r="C324" s="92">
        <v>35</v>
      </c>
      <c r="D324" s="94">
        <v>45533</v>
      </c>
    </row>
    <row r="325" spans="1:4" ht="19.5" customHeight="1" x14ac:dyDescent="0.2">
      <c r="A325" s="54" t="s">
        <v>127</v>
      </c>
      <c r="B325" s="44" t="s">
        <v>95</v>
      </c>
      <c r="C325" s="92">
        <v>33.590000000000003</v>
      </c>
      <c r="D325" s="94">
        <v>45511</v>
      </c>
    </row>
    <row r="326" spans="1:4" ht="19.5" customHeight="1" x14ac:dyDescent="0.2">
      <c r="A326" s="54" t="s">
        <v>538</v>
      </c>
      <c r="B326" s="44" t="s">
        <v>547</v>
      </c>
      <c r="C326" s="92">
        <v>30</v>
      </c>
      <c r="D326" s="94">
        <v>45520</v>
      </c>
    </row>
    <row r="327" spans="1:4" ht="19.5" customHeight="1" x14ac:dyDescent="0.2">
      <c r="A327" s="54" t="s">
        <v>548</v>
      </c>
      <c r="B327" s="44" t="s">
        <v>549</v>
      </c>
      <c r="C327" s="92">
        <v>30</v>
      </c>
      <c r="D327" s="94">
        <v>45532</v>
      </c>
    </row>
    <row r="328" spans="1:4" ht="19.5" customHeight="1" x14ac:dyDescent="0.2">
      <c r="A328" s="54" t="s">
        <v>244</v>
      </c>
      <c r="B328" s="44" t="s">
        <v>550</v>
      </c>
      <c r="C328" s="92">
        <v>29.92</v>
      </c>
      <c r="D328" s="94">
        <v>45533</v>
      </c>
    </row>
    <row r="329" spans="1:4" ht="19.5" customHeight="1" x14ac:dyDescent="0.2">
      <c r="A329" s="54" t="s">
        <v>551</v>
      </c>
      <c r="B329" s="44" t="s">
        <v>552</v>
      </c>
      <c r="C329" s="92">
        <v>28.14</v>
      </c>
      <c r="D329" s="94">
        <v>45534</v>
      </c>
    </row>
    <row r="330" spans="1:4" ht="19.5" customHeight="1" x14ac:dyDescent="0.2">
      <c r="A330" s="54" t="s">
        <v>121</v>
      </c>
      <c r="B330" s="44" t="s">
        <v>133</v>
      </c>
      <c r="C330" s="92">
        <v>25.02</v>
      </c>
      <c r="D330" s="94">
        <v>45530</v>
      </c>
    </row>
    <row r="331" spans="1:4" ht="19.5" customHeight="1" x14ac:dyDescent="0.2">
      <c r="A331" s="54" t="s">
        <v>197</v>
      </c>
      <c r="B331" s="44" t="s">
        <v>198</v>
      </c>
      <c r="C331" s="92">
        <v>24.46</v>
      </c>
      <c r="D331" s="94">
        <v>45511</v>
      </c>
    </row>
    <row r="332" spans="1:4" ht="19.5" customHeight="1" x14ac:dyDescent="0.2">
      <c r="A332" s="54" t="s">
        <v>240</v>
      </c>
      <c r="B332" s="44" t="s">
        <v>150</v>
      </c>
      <c r="C332" s="92">
        <v>21.45</v>
      </c>
      <c r="D332" s="94">
        <v>45532</v>
      </c>
    </row>
    <row r="333" spans="1:4" ht="19.5" customHeight="1" x14ac:dyDescent="0.2">
      <c r="A333" s="54" t="s">
        <v>156</v>
      </c>
      <c r="B333" s="44" t="s">
        <v>150</v>
      </c>
      <c r="C333" s="92">
        <v>18.21</v>
      </c>
      <c r="D333" s="94">
        <v>45530</v>
      </c>
    </row>
    <row r="334" spans="1:4" ht="19.5" customHeight="1" x14ac:dyDescent="0.2">
      <c r="A334" s="54" t="s">
        <v>553</v>
      </c>
      <c r="B334" s="44" t="s">
        <v>554</v>
      </c>
      <c r="C334" s="92">
        <v>11.46</v>
      </c>
      <c r="D334" s="94">
        <v>45534</v>
      </c>
    </row>
    <row r="335" spans="1:4" ht="19.5" customHeight="1" x14ac:dyDescent="0.2">
      <c r="A335" s="54" t="s">
        <v>555</v>
      </c>
      <c r="B335" s="44" t="s">
        <v>556</v>
      </c>
      <c r="C335" s="92">
        <v>11</v>
      </c>
      <c r="D335" s="94">
        <v>45516</v>
      </c>
    </row>
    <row r="336" spans="1:4" ht="19.5" customHeight="1" x14ac:dyDescent="0.2">
      <c r="A336" s="54" t="s">
        <v>555</v>
      </c>
      <c r="B336" s="44" t="s">
        <v>556</v>
      </c>
      <c r="C336" s="92">
        <v>10</v>
      </c>
      <c r="D336" s="94">
        <v>45510</v>
      </c>
    </row>
    <row r="337" spans="1:4" ht="19.5" customHeight="1" x14ac:dyDescent="0.2">
      <c r="A337" s="54" t="s">
        <v>276</v>
      </c>
      <c r="B337" s="44" t="s">
        <v>277</v>
      </c>
      <c r="C337" s="92">
        <v>9.7799999999999994</v>
      </c>
      <c r="D337" s="94">
        <v>45533</v>
      </c>
    </row>
    <row r="338" spans="1:4" ht="19.5" customHeight="1" x14ac:dyDescent="0.2">
      <c r="A338" s="54" t="s">
        <v>557</v>
      </c>
      <c r="B338" s="44" t="s">
        <v>577</v>
      </c>
      <c r="C338" s="92">
        <v>5</v>
      </c>
      <c r="D338" s="94">
        <v>45510</v>
      </c>
    </row>
    <row r="339" spans="1:4" ht="19.5" customHeight="1" x14ac:dyDescent="0.2">
      <c r="A339" s="54" t="s">
        <v>558</v>
      </c>
      <c r="B339" s="44" t="s">
        <v>559</v>
      </c>
      <c r="C339" s="92">
        <v>4.82</v>
      </c>
      <c r="D339" s="94">
        <v>45510</v>
      </c>
    </row>
    <row r="340" spans="1:4" ht="19.5" customHeight="1" x14ac:dyDescent="0.2">
      <c r="A340" s="54" t="s">
        <v>560</v>
      </c>
      <c r="B340" s="44" t="s">
        <v>252</v>
      </c>
      <c r="C340" s="92">
        <v>3.09</v>
      </c>
      <c r="D340" s="94">
        <v>45520</v>
      </c>
    </row>
    <row r="341" spans="1:4" ht="19.5" customHeight="1" x14ac:dyDescent="0.2">
      <c r="A341" s="54"/>
      <c r="B341" s="44"/>
      <c r="C341" s="141"/>
      <c r="D341" s="94"/>
    </row>
    <row r="342" spans="1:4" ht="19.5" customHeight="1" thickBot="1" x14ac:dyDescent="0.25">
      <c r="A342" s="54"/>
      <c r="B342" s="44"/>
      <c r="C342" s="142">
        <f>SUM(C5:C341)</f>
        <v>6862710.3800000064</v>
      </c>
      <c r="D342" s="143"/>
    </row>
    <row r="343" spans="1:4" ht="19.5" customHeight="1" thickTop="1" thickBot="1" x14ac:dyDescent="0.25">
      <c r="A343" s="144"/>
      <c r="B343" s="145"/>
      <c r="C343" s="146"/>
      <c r="D343" s="14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466AA12B3844A9F54498BA14FA4A5" ma:contentTypeVersion="13" ma:contentTypeDescription="Create a new document." ma:contentTypeScope="" ma:versionID="525f9dc02c4f110bdb547db535b53e5f">
  <xsd:schema xmlns:xsd="http://www.w3.org/2001/XMLSchema" xmlns:xs="http://www.w3.org/2001/XMLSchema" xmlns:p="http://schemas.microsoft.com/office/2006/metadata/properties" xmlns:ns3="a89e3bee-bd3f-4ddc-b274-ee6622751594" xmlns:ns4="95ae5807-68f2-40bc-b3de-209074e26730" targetNamespace="http://schemas.microsoft.com/office/2006/metadata/properties" ma:root="true" ma:fieldsID="2b7dc121a09311e9f1cfc3b2f2179e8d" ns3:_="" ns4:_="">
    <xsd:import namespace="a89e3bee-bd3f-4ddc-b274-ee6622751594"/>
    <xsd:import namespace="95ae5807-68f2-40bc-b3de-209074e2673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e3bee-bd3f-4ddc-b274-ee6622751594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e5807-68f2-40bc-b3de-209074e26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89e3bee-bd3f-4ddc-b274-ee6622751594" xsi:nil="true"/>
  </documentManagement>
</p:properties>
</file>

<file path=customXml/itemProps1.xml><?xml version="1.0" encoding="utf-8"?>
<ds:datastoreItem xmlns:ds="http://schemas.openxmlformats.org/officeDocument/2006/customXml" ds:itemID="{A5181929-858D-4ABE-AE3B-8CB1DA3F7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e3bee-bd3f-4ddc-b274-ee6622751594"/>
    <ds:schemaRef ds:uri="95ae5807-68f2-40bc-b3de-209074e26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4E9953-3274-4842-A103-27ED35184E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CF9ACD-4B27-4D4A-BF21-50B0C9C5D6E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95ae5807-68f2-40bc-b3de-209074e26730"/>
    <ds:schemaRef ds:uri="a89e3bee-bd3f-4ddc-b274-ee662275159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Mark Harmsen</cp:lastModifiedBy>
  <cp:lastPrinted>2019-08-26T19:44:29Z</cp:lastPrinted>
  <dcterms:created xsi:type="dcterms:W3CDTF">1999-01-04T15:32:22Z</dcterms:created>
  <dcterms:modified xsi:type="dcterms:W3CDTF">2024-09-17T19:14:55Z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0x0101003CD466AA12B3844A9F54498BA14FA4A5</vt:lpwstr>
  </property>
</Properties>
</file>