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M:\Board\SharePoint\2025\02.25.2025\"/>
    </mc:Choice>
  </mc:AlternateContent>
  <xr:revisionPtr revIDLastSave="0" documentId="13_ncr:1_{CD82C20F-FBDD-4CC1-9EFA-BC46C8516642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Exp.'!$A$1:$I$61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P26" i="16" l="1"/>
  <c r="P25" i="16"/>
  <c r="D9" i="9" l="1"/>
  <c r="C441" i="13" l="1"/>
  <c r="M8" i="16"/>
  <c r="L8" i="16"/>
  <c r="F19" i="15"/>
  <c r="F20" i="15" l="1"/>
  <c r="F13" i="15" l="1"/>
  <c r="C27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B27" i="16"/>
  <c r="P23" i="16" l="1"/>
  <c r="K23" i="16"/>
  <c r="F23" i="16"/>
  <c r="I42" i="15" l="1"/>
  <c r="I10" i="15"/>
  <c r="H10" i="15" l="1"/>
  <c r="G10" i="15"/>
  <c r="M14" i="16" l="1"/>
  <c r="P24" i="16" l="1"/>
  <c r="K24" i="16"/>
  <c r="F24" i="16"/>
  <c r="F22" i="16"/>
  <c r="P22" i="16"/>
  <c r="K22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8" i="16"/>
  <c r="C28" i="16"/>
  <c r="F14" i="16" l="1"/>
  <c r="C39" i="15" l="1"/>
  <c r="E36" i="15"/>
  <c r="B53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J28" i="16" l="1"/>
  <c r="P18" i="16" l="1"/>
  <c r="P19" i="16"/>
  <c r="P20" i="16"/>
  <c r="P21" i="16"/>
  <c r="P17" i="16"/>
  <c r="P15" i="16"/>
  <c r="O14" i="16"/>
  <c r="P27" i="16" l="1"/>
  <c r="O28" i="16"/>
  <c r="G29" i="15"/>
  <c r="H36" i="15" l="1"/>
  <c r="I36" i="15"/>
  <c r="G36" i="15"/>
  <c r="F53" i="15" l="1"/>
  <c r="D53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3" i="15"/>
  <c r="K14" i="16" l="1"/>
  <c r="L14" i="16" l="1"/>
  <c r="D28" i="16"/>
  <c r="N14" i="16"/>
  <c r="B28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5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3" i="15"/>
  <c r="B16" i="9"/>
  <c r="B35" i="9"/>
  <c r="H16" i="15"/>
  <c r="H19" i="15"/>
  <c r="G15" i="15"/>
  <c r="I14" i="15"/>
  <c r="I22" i="15"/>
  <c r="G43" i="15"/>
  <c r="I16" i="15"/>
  <c r="D55" i="15" l="1"/>
  <c r="E39" i="15"/>
  <c r="B37" i="9"/>
  <c r="N28" i="16"/>
  <c r="G28" i="16"/>
  <c r="I28" i="16"/>
  <c r="C55" i="15"/>
  <c r="F28" i="16"/>
  <c r="H13" i="15"/>
  <c r="G13" i="15"/>
  <c r="E16" i="9"/>
  <c r="I44" i="15"/>
  <c r="H44" i="15"/>
  <c r="L28" i="16"/>
  <c r="D16" i="9"/>
  <c r="H28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8" i="16" l="1"/>
  <c r="G53" i="15"/>
  <c r="I53" i="15"/>
  <c r="H47" i="15"/>
  <c r="H53" i="15" s="1"/>
  <c r="G47" i="15"/>
  <c r="I47" i="15"/>
  <c r="I37" i="15"/>
  <c r="H37" i="15"/>
  <c r="H39" i="15" s="1"/>
  <c r="G37" i="15"/>
  <c r="F55" i="15" l="1"/>
  <c r="D33" i="9" s="1"/>
  <c r="I39" i="15"/>
  <c r="G39" i="15"/>
  <c r="H55" i="15"/>
  <c r="D35" i="9" l="1"/>
  <c r="E33" i="9"/>
  <c r="E35" i="9" s="1"/>
  <c r="I55" i="15"/>
  <c r="E37" i="9" l="1"/>
  <c r="D37" i="9"/>
  <c r="M28" i="16" l="1"/>
  <c r="P14" i="16" l="1"/>
  <c r="P28" i="16" s="1"/>
</calcChain>
</file>

<file path=xl/sharedStrings.xml><?xml version="1.0" encoding="utf-8"?>
<sst xmlns="http://schemas.openxmlformats.org/spreadsheetml/2006/main" count="1011" uniqueCount="636">
  <si>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</si>
  <si>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</si>
  <si>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</si>
  <si>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</si>
  <si>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</si>
  <si>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</si>
  <si>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</si>
  <si>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</si>
  <si>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</si>
  <si>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</si>
  <si>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</si>
  <si>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</si>
  <si>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</si>
  <si>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</si>
  <si>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</si>
  <si>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</si>
  <si>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</si>
  <si>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</si>
  <si>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</si>
  <si>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</si>
  <si>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</si>
  <si>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</si>
  <si>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</si>
  <si>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</si>
  <si>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</si>
  <si>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</si>
  <si>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</si>
  <si>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</si>
  <si>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</si>
  <si>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</si>
  <si>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</si>
  <si>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</si>
  <si>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</si>
  <si>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</si>
  <si>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</si>
  <si>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</si>
  <si>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</si>
  <si>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</si>
  <si>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</si>
  <si>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</si>
  <si>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</si>
  <si>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</si>
  <si>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</si>
  <si>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</si>
  <si>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</si>
  <si>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</si>
  <si>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</si>
  <si>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</si>
  <si>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</si>
  <si>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</si>
  <si>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</si>
  <si>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</si>
  <si>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</si>
  <si>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</si>
  <si>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</si>
  <si>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</si>
  <si>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</si>
  <si>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</si>
  <si>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</si>
  <si>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</si>
  <si>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</si>
  <si>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</si>
  <si>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</si>
  <si>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</si>
  <si>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</si>
  <si>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</si>
  <si>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</si>
  <si>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</si>
  <si>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</si>
  <si>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</si>
  <si>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</si>
  <si>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</si>
  <si>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</si>
  <si>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</si>
  <si>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</si>
  <si>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</si>
  <si>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</si>
  <si>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</si>
  <si>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</si>
  <si>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</si>
  <si>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</si>
  <si>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</si>
  <si>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Marcom-Advertising</t>
  </si>
  <si>
    <t>Grande Communications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</si>
  <si>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</si>
  <si>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</si>
  <si>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</si>
  <si>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</si>
  <si>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</si>
  <si>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</si>
  <si>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</si>
  <si>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</si>
  <si>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Library-Books</t>
  </si>
  <si>
    <t>American DataBank LLC</t>
  </si>
  <si>
    <t>Physical Plant-Auto Maintenance</t>
  </si>
  <si>
    <t xml:space="preserve">  Food Services</t>
  </si>
  <si>
    <t>U.S. Foods Inc</t>
  </si>
  <si>
    <t>Pledged Tuition, Interest &amp; Aux</t>
  </si>
  <si>
    <t>Pledged Tuition: Scholarship</t>
  </si>
  <si>
    <t>CIF</t>
  </si>
  <si>
    <t>Community Health-Supplies</t>
  </si>
  <si>
    <t>Bar None Country Store</t>
  </si>
  <si>
    <t>Biology-Supplies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</si>
  <si>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</si>
  <si>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</si>
  <si>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</si>
  <si>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</si>
  <si>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</si>
  <si>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</si>
  <si>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</si>
  <si>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</si>
  <si>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</si>
  <si>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</si>
  <si>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</si>
  <si>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ISS-Internet Services</t>
  </si>
  <si>
    <t>Auto-Chlor System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</si>
  <si>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</si>
  <si>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</si>
  <si>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</si>
  <si>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</si>
  <si>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</si>
  <si>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</si>
  <si>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Vet Tech-Supplies</t>
  </si>
  <si>
    <t>Cintas Corporation</t>
  </si>
  <si>
    <t>ConServe</t>
  </si>
  <si>
    <t>North Waco Tropical Fish</t>
  </si>
  <si>
    <t>Citibank</t>
  </si>
  <si>
    <t>CDARS 52-week matures 1/9/25</t>
  </si>
  <si>
    <t>ATMOS ENERGY</t>
  </si>
  <si>
    <t>Music-Supplies</t>
  </si>
  <si>
    <t>Fire Academy-Supplies</t>
  </si>
  <si>
    <t>Embassy RMS</t>
  </si>
  <si>
    <t>Inceptia</t>
  </si>
  <si>
    <t>Athletics-Travel</t>
  </si>
  <si>
    <t>State Appropriations (Hazlewood)</t>
  </si>
  <si>
    <t>American Bottling Company</t>
  </si>
  <si>
    <t>Shell Energy Solutions</t>
  </si>
  <si>
    <t>Oliver Farrier Service LLC</t>
  </si>
  <si>
    <t>Dell, Inc</t>
  </si>
  <si>
    <t>Integ</t>
  </si>
  <si>
    <t>Sweetwater Sound Inc</t>
  </si>
  <si>
    <t>American Heart Association</t>
  </si>
  <si>
    <t>President's Office-Sponsorship</t>
  </si>
  <si>
    <t>Lochridge-Priest, Inc.</t>
  </si>
  <si>
    <t>Sherwin-Williams</t>
  </si>
  <si>
    <t>\</t>
  </si>
  <si>
    <t>Foundation-Emarket Donations</t>
  </si>
  <si>
    <t>Technology for Education</t>
  </si>
  <si>
    <t>Nursing-Supplies</t>
  </si>
  <si>
    <t>Smoot-Anderson Company, Inc.</t>
  </si>
  <si>
    <t>HCS, Inc.</t>
  </si>
  <si>
    <t>Chemistry-Supplies</t>
  </si>
  <si>
    <t>Thomson Reuters - West</t>
  </si>
  <si>
    <t>Stephanie M. Maultsby</t>
  </si>
  <si>
    <t>Amazon Capital Services</t>
  </si>
  <si>
    <t>Gale/Cengage Learning</t>
  </si>
  <si>
    <t>Follett Higher Education Group</t>
  </si>
  <si>
    <t>Grainger</t>
  </si>
  <si>
    <t>Mirion Technologies (GDS) Inc</t>
  </si>
  <si>
    <t>Radiology-Film Badges</t>
  </si>
  <si>
    <t>EBSCO Information Services</t>
  </si>
  <si>
    <t>Texas Agrilife Extension Servi</t>
  </si>
  <si>
    <t>2024/2025</t>
  </si>
  <si>
    <t>State Appropriations (FAST)</t>
  </si>
  <si>
    <t>Budget</t>
  </si>
  <si>
    <t>BSN Sports, LLC</t>
  </si>
  <si>
    <t>President's Office-Membership Dues</t>
  </si>
  <si>
    <t>YBP Library Services</t>
  </si>
  <si>
    <t>HEB Food Store</t>
  </si>
  <si>
    <t>Baker &amp; Taylor Books</t>
  </si>
  <si>
    <t>Ridgewood Country Club</t>
  </si>
  <si>
    <t>Award Specialties</t>
  </si>
  <si>
    <t>Lingo Communications</t>
  </si>
  <si>
    <t>Paula S. Swope</t>
  </si>
  <si>
    <t>Basic Needs-Supplies</t>
  </si>
  <si>
    <t>Foundation-Supplies</t>
  </si>
  <si>
    <t>Julia C. Smith</t>
  </si>
  <si>
    <t>Alt Teach Cert-Instructional Mileage</t>
  </si>
  <si>
    <t>Richard D. Driver</t>
  </si>
  <si>
    <t>Government-Instructional Mileage</t>
  </si>
  <si>
    <t>NTTA</t>
  </si>
  <si>
    <t>CDARS 13-week matures 1/9/25</t>
  </si>
  <si>
    <t>Strata Information Group Inc</t>
  </si>
  <si>
    <t>ISS-Slate Integration Project</t>
  </si>
  <si>
    <t>Office Depot</t>
  </si>
  <si>
    <t>Hewlett Packard</t>
  </si>
  <si>
    <t>Texas Golf Karts</t>
  </si>
  <si>
    <t>Alsco Inc</t>
  </si>
  <si>
    <t>Athletics-Officials</t>
  </si>
  <si>
    <t>Firmin Business Forms, Inc.</t>
  </si>
  <si>
    <t>Thomas F. Ellis</t>
  </si>
  <si>
    <t>English-Instructional Mileage</t>
  </si>
  <si>
    <t>Jason N. Ehler</t>
  </si>
  <si>
    <t>SBDC-Mileage</t>
  </si>
  <si>
    <t>Cameron House-Renovations</t>
  </si>
  <si>
    <t>World Design Marketing</t>
  </si>
  <si>
    <t>CWA Federal Construction</t>
  </si>
  <si>
    <t>Athletics-Student Housing Rent</t>
  </si>
  <si>
    <t>Security-Supplies</t>
  </si>
  <si>
    <t>State Comptroller</t>
  </si>
  <si>
    <t>Presidential Scholars-Travel</t>
  </si>
  <si>
    <t>Brazos Media Technologies, LLC</t>
  </si>
  <si>
    <t>Brothers Produce Inc</t>
  </si>
  <si>
    <t>Greater Waco Chamber</t>
  </si>
  <si>
    <t>Accounts Receivable-Collection Fees</t>
  </si>
  <si>
    <t>Security-Database Subscription</t>
  </si>
  <si>
    <t>Kelvin L. Beachum</t>
  </si>
  <si>
    <t>Rick Gauer</t>
  </si>
  <si>
    <t>Caritas of Waco</t>
  </si>
  <si>
    <t>Flinn Scientific Inc</t>
  </si>
  <si>
    <t>HOT Goodwill Industries, Inc</t>
  </si>
  <si>
    <t>Jaynes, Reitmeier, Boyd &amp; Therrell</t>
  </si>
  <si>
    <t>Dec</t>
  </si>
  <si>
    <t>Procurement Card-Departmental Charges</t>
  </si>
  <si>
    <t>Cosmetology-Renovations</t>
  </si>
  <si>
    <t>Texas General Land Office</t>
  </si>
  <si>
    <t>Seedhouse Creative LLC</t>
  </si>
  <si>
    <t>Ricoh USA, Inc</t>
  </si>
  <si>
    <t>Insight Public Sector Inc</t>
  </si>
  <si>
    <t>Central Duplicating-Copier Leases</t>
  </si>
  <si>
    <t>Impact Promotional Services</t>
  </si>
  <si>
    <t>Amigos Library Services</t>
  </si>
  <si>
    <t>NAFECO</t>
  </si>
  <si>
    <t>Baseball-Supplies</t>
  </si>
  <si>
    <t>Marucci Sports</t>
  </si>
  <si>
    <t>855bugs.com</t>
  </si>
  <si>
    <t>Central Utilities-Pest Control</t>
  </si>
  <si>
    <t>Mail Services-Postage</t>
  </si>
  <si>
    <t>McNamara Custom Services, Inc.</t>
  </si>
  <si>
    <t>Ranch-Repairs</t>
  </si>
  <si>
    <t>SBDC-Supplies</t>
  </si>
  <si>
    <t>Agri-Wood Products, Inc</t>
  </si>
  <si>
    <t>Physical Plant-Supplies</t>
  </si>
  <si>
    <t>Student Records-Shredding Service</t>
  </si>
  <si>
    <t>Dealers Electrical Supply</t>
  </si>
  <si>
    <t>O'Reilly Automotive, Inc</t>
  </si>
  <si>
    <t>Womens Basketball-Weekend Meals</t>
  </si>
  <si>
    <t>Financial Services-Advertising</t>
  </si>
  <si>
    <t>Adult Education-Supplies</t>
  </si>
  <si>
    <t>Law Enforcement Academy-Supplies</t>
  </si>
  <si>
    <t>IDEXX Distribution, Inc</t>
  </si>
  <si>
    <t>Vet Tech-Software Subscription</t>
  </si>
  <si>
    <t>Steve Treese</t>
  </si>
  <si>
    <t>Continuing Education-Advertising</t>
  </si>
  <si>
    <t>PD Travel</t>
  </si>
  <si>
    <t>Brandon Gardner</t>
  </si>
  <si>
    <t>Dreamfly Promotions Inc</t>
  </si>
  <si>
    <t>Sharron S. Miles</t>
  </si>
  <si>
    <t>ATC-Instructional Mileage</t>
  </si>
  <si>
    <t>MEOC-Telephone</t>
  </si>
  <si>
    <t>China Spring Country Store</t>
  </si>
  <si>
    <t>Central Duplicating-Supplies</t>
  </si>
  <si>
    <t>Michelle Telg</t>
  </si>
  <si>
    <t>Athletics-Telephone</t>
  </si>
  <si>
    <t>United Parcel Service</t>
  </si>
  <si>
    <t>The Tire House</t>
  </si>
  <si>
    <t>Kansas Turnpike Authority</t>
  </si>
  <si>
    <t>Jan</t>
  </si>
  <si>
    <t>Dec '24/Jan '25</t>
  </si>
  <si>
    <t>Five months or 41.67% into the fiscal year</t>
  </si>
  <si>
    <t>Thru Jan 2024</t>
  </si>
  <si>
    <t>Thru Jan 2025</t>
  </si>
  <si>
    <t>Jan '24/Jan '25</t>
  </si>
  <si>
    <t>Jan '25/Budget</t>
  </si>
  <si>
    <t>CDARS 13-week matures 4/11/24</t>
  </si>
  <si>
    <t>CDARS 52-week matures 1/8/26</t>
  </si>
  <si>
    <t>CDARS 13-week matures 4/10/25</t>
  </si>
  <si>
    <t>Expenditures for January 2025</t>
  </si>
  <si>
    <t>Summus Financial Services LLC</t>
  </si>
  <si>
    <t>Johnson Controls, Inc</t>
  </si>
  <si>
    <t>Physical Plant-Chiller Service Agreement</t>
  </si>
  <si>
    <t>Conducive Consulting, Inc.</t>
  </si>
  <si>
    <t>On Deck Sports</t>
  </si>
  <si>
    <t>SHI-Government Solutions</t>
  </si>
  <si>
    <t>ISS-Microsoft Campus Agreement</t>
  </si>
  <si>
    <t>Solid Border, Inc</t>
  </si>
  <si>
    <t>ISS-Cyber Security Application</t>
  </si>
  <si>
    <t>TK Elevator Corporation</t>
  </si>
  <si>
    <t>CSC-Elevator Project</t>
  </si>
  <si>
    <t>YuJa Inc</t>
  </si>
  <si>
    <t>ISS-Cloud Video &amp; Media Storage</t>
  </si>
  <si>
    <t>Technolutions Inc</t>
  </si>
  <si>
    <t>ISS-Slate Software</t>
  </si>
  <si>
    <t>Bookstore-Inclusive Access 2024/WM</t>
  </si>
  <si>
    <t>ISS-Phone in Every Classroom Project</t>
  </si>
  <si>
    <t>IEBC</t>
  </si>
  <si>
    <t>Title V-Caring Campus Program</t>
  </si>
  <si>
    <t>Upswing</t>
  </si>
  <si>
    <t>Title V-Mental Health Counseling Sessions</t>
  </si>
  <si>
    <t>Audacy Operations Inc</t>
  </si>
  <si>
    <t>Extraco Technology</t>
  </si>
  <si>
    <t>Security-Data Drops</t>
  </si>
  <si>
    <t>Alliance Electrical Group</t>
  </si>
  <si>
    <t>ISS-Connect UPS Circuit in Sci Bldg</t>
  </si>
  <si>
    <t>Library-Supplies</t>
  </si>
  <si>
    <t>Title V-Spanish Signage Project</t>
  </si>
  <si>
    <t>Commencement-Video Streaming</t>
  </si>
  <si>
    <t>LEARN</t>
  </si>
  <si>
    <t>ISS-Learn-Two Months Service</t>
  </si>
  <si>
    <t>Cohere Beauty, Omaha, Inc</t>
  </si>
  <si>
    <t>Cosmetology-Supplies</t>
  </si>
  <si>
    <t>Elsevier, Inc.</t>
  </si>
  <si>
    <t>Nursing-HESI Online Review</t>
  </si>
  <si>
    <t>A-1 Tree Service LLC</t>
  </si>
  <si>
    <t>Grounds-Tree Service</t>
  </si>
  <si>
    <t>DiaMedical USA Equipment LLC</t>
  </si>
  <si>
    <t>Vet Tech-Simulation Models</t>
  </si>
  <si>
    <t>Cosmetology-STudent Kits</t>
  </si>
  <si>
    <t>Paramedics-Supplies</t>
  </si>
  <si>
    <t>American Chemical Society</t>
  </si>
  <si>
    <t>Library-Database Software Renewal</t>
  </si>
  <si>
    <t>Central Utilities-Elevator Maintenance</t>
  </si>
  <si>
    <t>Audit Services-Interim Billing</t>
  </si>
  <si>
    <t>W.W. Diving C0</t>
  </si>
  <si>
    <t>TIDES-SCUBA Honduras</t>
  </si>
  <si>
    <t>Batting Cages-Lights</t>
  </si>
  <si>
    <t>The NCHERM Group, LLC</t>
  </si>
  <si>
    <t>Title IX-Software Membership</t>
  </si>
  <si>
    <t>Foundation-Preparation &amp; Review of Tax Exemption</t>
  </si>
  <si>
    <t>MFI Medical Equipment, Inc.</t>
  </si>
  <si>
    <t>Perkins-Supplies for PTA Program</t>
  </si>
  <si>
    <t>Student Support Services-Laptops (5)</t>
  </si>
  <si>
    <t>Pitching WRX, Inc.</t>
  </si>
  <si>
    <t>Baseball-Pitching Program</t>
  </si>
  <si>
    <t>Elsevier B.V.</t>
  </si>
  <si>
    <t>Siemens Industry, Inc.</t>
  </si>
  <si>
    <t>EMA Engineering &amp; Consulting</t>
  </si>
  <si>
    <t>Gym &amp; CSC-HVAC Replacements</t>
  </si>
  <si>
    <t>CSR Lab LLC</t>
  </si>
  <si>
    <t>Bearcom</t>
  </si>
  <si>
    <t>Emergency-Supplies</t>
  </si>
  <si>
    <t>ISS-Technical Maintenance Supplies</t>
  </si>
  <si>
    <t>Sunbeam Foods, Inc</t>
  </si>
  <si>
    <t>Child Development-Supplies</t>
  </si>
  <si>
    <t>Precision Wraps LLC</t>
  </si>
  <si>
    <t>Physical Plant-Graphics on Transits</t>
  </si>
  <si>
    <t>ISS-Mitigation Services</t>
  </si>
  <si>
    <t>Worth Hydrochem of Central Tex</t>
  </si>
  <si>
    <t>Library-Periodicals</t>
  </si>
  <si>
    <t>CEO Professional Plumbing Serv</t>
  </si>
  <si>
    <t>Admin Building-Install Break Room Sink</t>
  </si>
  <si>
    <t>Campus-Supplies</t>
  </si>
  <si>
    <t>MedTech</t>
  </si>
  <si>
    <t>EMT-Supplies</t>
  </si>
  <si>
    <t>Bookstore-Commencement Supplies</t>
  </si>
  <si>
    <t>RBDR, PLLC-Architects</t>
  </si>
  <si>
    <t>Sarah Garcia</t>
  </si>
  <si>
    <t>Dance-Nationals Choreography</t>
  </si>
  <si>
    <t>Pathful, Inc</t>
  </si>
  <si>
    <t>Upward Bound-Software</t>
  </si>
  <si>
    <t>Impac Systems Engineering LLC</t>
  </si>
  <si>
    <t>Engineering-Supplies</t>
  </si>
  <si>
    <t>VP Instruction-Supplies</t>
  </si>
  <si>
    <t>Bahia Tours, Inc</t>
  </si>
  <si>
    <t>TIDES-Honduras Deposit</t>
  </si>
  <si>
    <t>ARC/STSA</t>
  </si>
  <si>
    <t>Surgical Tech-Accreditation Fee</t>
  </si>
  <si>
    <t>VPI-Color Printer</t>
  </si>
  <si>
    <t>Emergency Power Services</t>
  </si>
  <si>
    <t>Universal Companies, Inc</t>
  </si>
  <si>
    <t>Construction Edge</t>
  </si>
  <si>
    <t>Texas Language Connection, LLC</t>
  </si>
  <si>
    <t>Interpreting-Sign Language Services</t>
  </si>
  <si>
    <t>Mock Medical LLC</t>
  </si>
  <si>
    <t>Surgical Tech-Supplies</t>
  </si>
  <si>
    <t>FISDAP</t>
  </si>
  <si>
    <t>EMT-Internship Packages</t>
  </si>
  <si>
    <t>Nursing-Exit Exams</t>
  </si>
  <si>
    <t>Purvis Industries</t>
  </si>
  <si>
    <t>HP Printing</t>
  </si>
  <si>
    <t>Passionate Coach LLC</t>
  </si>
  <si>
    <t>Dance-Supplies</t>
  </si>
  <si>
    <t>Softball-Student Meals</t>
  </si>
  <si>
    <t>Baseball-Student Meals</t>
  </si>
  <si>
    <t>CASAS</t>
  </si>
  <si>
    <t>Mellis, LLC</t>
  </si>
  <si>
    <t>Board of Trustees Retreat Planning and Facilitating</t>
  </si>
  <si>
    <t>Central Utilitites-Supplies</t>
  </si>
  <si>
    <t>Bound Tree Medical, LLC</t>
  </si>
  <si>
    <t>Paramedic-Supplies</t>
  </si>
  <si>
    <t>Pace Systems, Inc.</t>
  </si>
  <si>
    <t>AHEAD</t>
  </si>
  <si>
    <t>Title IX-Membership Dues</t>
  </si>
  <si>
    <t>Texas Commission on</t>
  </si>
  <si>
    <t>Fire Academy-Testing Fees</t>
  </si>
  <si>
    <t>Central Utilities-Plumbing Repairs</t>
  </si>
  <si>
    <t>643 Charts LLC</t>
  </si>
  <si>
    <t>Baseball-Software Program</t>
  </si>
  <si>
    <t>National League for Nursing</t>
  </si>
  <si>
    <t>Nursing-Membership Dues</t>
  </si>
  <si>
    <t>Divine Designs</t>
  </si>
  <si>
    <t>Conference Center-Supplies</t>
  </si>
  <si>
    <t>York's Pumping Service, LLC</t>
  </si>
  <si>
    <t>Tania B. Tamminga</t>
  </si>
  <si>
    <t>Highlander Ranch-Saddles</t>
  </si>
  <si>
    <t>CR Texas LLC</t>
  </si>
  <si>
    <t>Dec 2024 Sales Tax</t>
  </si>
  <si>
    <t>NHA</t>
  </si>
  <si>
    <t>Taylor's Tins LLC</t>
  </si>
  <si>
    <t>Athletics-Internet Services</t>
  </si>
  <si>
    <t>NCS Pearson, Inc.</t>
  </si>
  <si>
    <t>Teachers Cert-Supplies</t>
  </si>
  <si>
    <t>D.L. Customs</t>
  </si>
  <si>
    <t>Rho Kappa Pi-Fundraiser</t>
  </si>
  <si>
    <t>Financial Aid-Callling Fees</t>
  </si>
  <si>
    <t>RDA Woodlands</t>
  </si>
  <si>
    <t>Platinum Educational Group</t>
  </si>
  <si>
    <t>EMT-Student Testing Access</t>
  </si>
  <si>
    <t>TACTE</t>
  </si>
  <si>
    <t>Perkins Admin-Conf Reg</t>
  </si>
  <si>
    <t>Franke Culinary Consulting LLC</t>
  </si>
  <si>
    <t>Food Services-Consulting Visit</t>
  </si>
  <si>
    <t>Richard J. Shear</t>
  </si>
  <si>
    <t>Waco Business League</t>
  </si>
  <si>
    <t>Learning Resources Network</t>
  </si>
  <si>
    <t>Continuing Education-Membership Dues</t>
  </si>
  <si>
    <t>Door Control Services, Inc</t>
  </si>
  <si>
    <t>Bullseye Glass</t>
  </si>
  <si>
    <t>Hill-Rom Company Inc</t>
  </si>
  <si>
    <t>OCLC Online Computer</t>
  </si>
  <si>
    <t>The Hartford</t>
  </si>
  <si>
    <t>Insurance-Business Travel</t>
  </si>
  <si>
    <t>P&amp;E Mechanical Contractors LLC</t>
  </si>
  <si>
    <t>Landscape Supply</t>
  </si>
  <si>
    <t>Equine Performance Vet.</t>
  </si>
  <si>
    <t>SESAC, Inc</t>
  </si>
  <si>
    <t>Music-Licensing</t>
  </si>
  <si>
    <t>Business Office-Supplies</t>
  </si>
  <si>
    <t>Aimee N. Edwards</t>
  </si>
  <si>
    <t>Highlander Ranch-Supplies</t>
  </si>
  <si>
    <t>Vet Tech-Online Subscription</t>
  </si>
  <si>
    <t>High Caliber Creations LLC</t>
  </si>
  <si>
    <t>Highlander Ranch-Horse Show Secretary</t>
  </si>
  <si>
    <t>National Restaurant Associatio</t>
  </si>
  <si>
    <t>Management/Business-Instructional Supplies</t>
  </si>
  <si>
    <t>Seen Ventures LLC</t>
  </si>
  <si>
    <t>Basic Needs-Web Development</t>
  </si>
  <si>
    <t>BMTX, Inc.</t>
  </si>
  <si>
    <t>Business Office-Card Services</t>
  </si>
  <si>
    <t>LSI ID, LLC</t>
  </si>
  <si>
    <t>Bellmead Chamber of Commerce</t>
  </si>
  <si>
    <t>President's Office-Membership Renewal</t>
  </si>
  <si>
    <t>NAEP</t>
  </si>
  <si>
    <t>Auxiliary Services-Institutional Dues</t>
  </si>
  <si>
    <t>Marcom-Reshoot of CE Catalog Cover</t>
  </si>
  <si>
    <t>Music Industry-Supplies</t>
  </si>
  <si>
    <t>ABMP</t>
  </si>
  <si>
    <t>Massage Therapy-Student Membership</t>
  </si>
  <si>
    <t>James E. Wright, II</t>
  </si>
  <si>
    <t>Kleen-Air</t>
  </si>
  <si>
    <t>Exxat Inc</t>
  </si>
  <si>
    <t>Physical Therapy-Subscritpion Fees</t>
  </si>
  <si>
    <t>Pharmacy Technician Cert Board</t>
  </si>
  <si>
    <t>Community Health-Pharmacy Tech Certification Board</t>
  </si>
  <si>
    <t>MIDWAY ISD</t>
  </si>
  <si>
    <t>Open Text Inc</t>
  </si>
  <si>
    <t>ISS-Texting Service</t>
  </si>
  <si>
    <t>City of Waco</t>
  </si>
  <si>
    <t>Security-Radio Billing</t>
  </si>
  <si>
    <t>Gaumard Scientific Company</t>
  </si>
  <si>
    <t>Nursing-Sim Lab Bluetooth Adaptor</t>
  </si>
  <si>
    <t>Grey House Publishing</t>
  </si>
  <si>
    <t>FACETS Healthcare Training LLC</t>
  </si>
  <si>
    <t>Music Theatre International</t>
  </si>
  <si>
    <t>Theatre-Guys &amp; Dolls Fees</t>
  </si>
  <si>
    <t>Watson Label Products</t>
  </si>
  <si>
    <t>Kodak Alaris, Inc</t>
  </si>
  <si>
    <t>Student Records-Supplies</t>
  </si>
  <si>
    <t>Shine Brite Window Cleaning</t>
  </si>
  <si>
    <t>Womens Basketball-Student Meals</t>
  </si>
  <si>
    <t>Hole in the Roof Marketing</t>
  </si>
  <si>
    <t>Alice Starr</t>
  </si>
  <si>
    <t>Presidential Scholars - Washinton DC</t>
  </si>
  <si>
    <t>Uline, Inc.</t>
  </si>
  <si>
    <t>American Dance/Drill Team</t>
  </si>
  <si>
    <t>Dance-Contest Entry Fee</t>
  </si>
  <si>
    <t>Star Supply Inc</t>
  </si>
  <si>
    <t>Richards Supply Company</t>
  </si>
  <si>
    <t>TCCBDA</t>
  </si>
  <si>
    <t>Director VPA-Student Travel</t>
  </si>
  <si>
    <t>Jim Turner Chevrolet</t>
  </si>
  <si>
    <t>Edward L. King</t>
  </si>
  <si>
    <t>HD Supply Facilities Maint.</t>
  </si>
  <si>
    <t>Matthew D. Marrs</t>
  </si>
  <si>
    <t>Highland Ranch-Open &amp; Ranch Show Judge</t>
  </si>
  <si>
    <t>JOTFORM INC</t>
  </si>
  <si>
    <t>Counseling-Software Renewal</t>
  </si>
  <si>
    <t>Colors of Texas</t>
  </si>
  <si>
    <t>Brannen Chiropractic</t>
  </si>
  <si>
    <t>Highlander Ranch-Horse Chriopractor</t>
  </si>
  <si>
    <t>Casco Industries</t>
  </si>
  <si>
    <t>The Pave Group</t>
  </si>
  <si>
    <t>Wms Golf-Mental Health Virtual Session</t>
  </si>
  <si>
    <t>CE-Consultant Instructors</t>
  </si>
  <si>
    <t>Massage Warehouse</t>
  </si>
  <si>
    <t>Massage Therapy-Supplies</t>
  </si>
  <si>
    <t>Chad Eggleston</t>
  </si>
  <si>
    <t>Board of Trustees Travel</t>
  </si>
  <si>
    <t>Texas Department of Licensing</t>
  </si>
  <si>
    <t>Cosmetology-School License Renewal</t>
  </si>
  <si>
    <t>Ashlee H. Keyes</t>
  </si>
  <si>
    <t>Dance-Tickets</t>
  </si>
  <si>
    <t>TXU Energy</t>
  </si>
  <si>
    <t>Demco Inc</t>
  </si>
  <si>
    <t>Blick Art Materials LLC</t>
  </si>
  <si>
    <t>Kids College-Supplies</t>
  </si>
  <si>
    <t>Dupuy Oxygen &amp; Supply Co.</t>
  </si>
  <si>
    <t>Respiratory Care-Supplies</t>
  </si>
  <si>
    <t>Biology-Aquarium Service</t>
  </si>
  <si>
    <t>Biology-Aquarium Maintenance</t>
  </si>
  <si>
    <t>Temple Chamber of Commerce</t>
  </si>
  <si>
    <t>SBDC-Membership Dues</t>
  </si>
  <si>
    <t>Glyphx Design</t>
  </si>
  <si>
    <t>Commencement-Supplies</t>
  </si>
  <si>
    <t>Green Life Interiors</t>
  </si>
  <si>
    <t>Lee Advertising</t>
  </si>
  <si>
    <t>Central Texas Publishing LP</t>
  </si>
  <si>
    <t>H.W. Wilson Company</t>
  </si>
  <si>
    <t>J.W. Pepper &amp; Son Inc</t>
  </si>
  <si>
    <t>Health Professions-Immunization Tracking</t>
  </si>
  <si>
    <t>Paralegal-Online Software Subscription</t>
  </si>
  <si>
    <t>Automatic Chef</t>
  </si>
  <si>
    <t>ESEC-Supplies</t>
  </si>
  <si>
    <t>Shantell Bouges</t>
  </si>
  <si>
    <t>Chet Martin</t>
  </si>
  <si>
    <t>Tommy Prosise</t>
  </si>
  <si>
    <t>Athletic-Officials</t>
  </si>
  <si>
    <t>Curtis Official Sports, LLC</t>
  </si>
  <si>
    <t>Brandon English</t>
  </si>
  <si>
    <t>Douglas J. Williams</t>
  </si>
  <si>
    <t>Athletics Officials</t>
  </si>
  <si>
    <t>Jeremy Blohmm</t>
  </si>
  <si>
    <t>Steve Lawrence</t>
  </si>
  <si>
    <t>Curtis McMinn</t>
  </si>
  <si>
    <t>Ref Watch LLC</t>
  </si>
  <si>
    <t>Michael Hill</t>
  </si>
  <si>
    <t>Lance Seveska</t>
  </si>
  <si>
    <t>Lynn Suber</t>
  </si>
  <si>
    <t>Jason Baker</t>
  </si>
  <si>
    <t>Peter Ha</t>
  </si>
  <si>
    <t>Matthew C. Hicks</t>
  </si>
  <si>
    <t>Wesley Jones</t>
  </si>
  <si>
    <t>Hayden Peters</t>
  </si>
  <si>
    <t>Bradley Test</t>
  </si>
  <si>
    <t>Athletics-Offiicials</t>
  </si>
  <si>
    <t>Patrick T. Koon</t>
  </si>
  <si>
    <t>Foundation-Travel</t>
  </si>
  <si>
    <t>Sue Allen</t>
  </si>
  <si>
    <t>Vet Tech-Other Expenses</t>
  </si>
  <si>
    <t>Underwood Distributing Co</t>
  </si>
  <si>
    <t>Quartzy Inc</t>
  </si>
  <si>
    <t>Continuing Education-Excel Classes</t>
  </si>
  <si>
    <t>Sigma-Aldrich Inc</t>
  </si>
  <si>
    <t>James B. Geiger</t>
  </si>
  <si>
    <t>Music-Piano Tuning</t>
  </si>
  <si>
    <t>Texas Senior Corps Association</t>
  </si>
  <si>
    <t>RSVP-Conf Fees</t>
  </si>
  <si>
    <t>Midwest Veterinary Supply</t>
  </si>
  <si>
    <t>Eddie L. Slaughter</t>
  </si>
  <si>
    <t>NJCAA Region 5 Mens Soccer</t>
  </si>
  <si>
    <t>Harry Baydear</t>
  </si>
  <si>
    <t>NJCAA Mens Soccer Referee</t>
  </si>
  <si>
    <t>Child Development-Telephone</t>
  </si>
  <si>
    <t>McLennan County Master Gardene</t>
  </si>
  <si>
    <t>USDA-Ag Workforce Training Conference Fees</t>
  </si>
  <si>
    <t>Waco Carbonic Co.</t>
  </si>
  <si>
    <t>Central Utilities-Ice Maker Repair</t>
  </si>
  <si>
    <t>Community Programs-Certification Application</t>
  </si>
  <si>
    <t>SCN Worldwide LLC</t>
  </si>
  <si>
    <t>Reed's Flowers</t>
  </si>
  <si>
    <t>President's Office-Employee Funeral Flowers</t>
  </si>
  <si>
    <t>EAN Services LLC</t>
  </si>
  <si>
    <t>International Students-Travel</t>
  </si>
  <si>
    <t>John W. Williams</t>
  </si>
  <si>
    <t>Sheet Music Plus</t>
  </si>
  <si>
    <t>Community Band-Supplies</t>
  </si>
  <si>
    <t>GT Distributors</t>
  </si>
  <si>
    <t>CNA Surety</t>
  </si>
  <si>
    <t>Insurance-Police Bonds</t>
  </si>
  <si>
    <t>Carolina Biological Supply Com</t>
  </si>
  <si>
    <t>Brenna Rollins</t>
  </si>
  <si>
    <t>International Buddy-Meal Reimbursement</t>
  </si>
  <si>
    <t>Waco Convention Center</t>
  </si>
  <si>
    <t>Commencement-Fall Commencement</t>
  </si>
  <si>
    <t>Mail Sevices-Department Charges</t>
  </si>
  <si>
    <t>Highlander Ranch-Hunt Seat Show Mileage</t>
  </si>
  <si>
    <t>Tiffanie F. Elbrecht</t>
  </si>
  <si>
    <t>ADN-Other Expenses</t>
  </si>
  <si>
    <t>American Medical Response</t>
  </si>
  <si>
    <t>Commencement-Medical Standby</t>
  </si>
  <si>
    <t>Equine Performance Veterinaria</t>
  </si>
  <si>
    <t>Northern and Nye Printing &amp; Of</t>
  </si>
  <si>
    <t>Valley Mills Progress</t>
  </si>
  <si>
    <t>West News</t>
  </si>
  <si>
    <t>ReadyRefresh by Nestle</t>
  </si>
  <si>
    <t>Esthetician-Supplies</t>
  </si>
  <si>
    <t>Insurors of Texas</t>
  </si>
  <si>
    <t>Insurance-Notary Fee</t>
  </si>
  <si>
    <t>Human Services-Aquarium Service</t>
  </si>
  <si>
    <t>AEL-Mileage</t>
  </si>
  <si>
    <t>Riesel Rustler</t>
  </si>
  <si>
    <t>The Bruman Group, PLLC</t>
  </si>
  <si>
    <t>Batteries Plus Bulbs</t>
  </si>
  <si>
    <t>Art-Supplies</t>
  </si>
  <si>
    <t>Security-Police Bond</t>
  </si>
  <si>
    <t>Texas A&amp;M Agrilife Extension</t>
  </si>
  <si>
    <t>USDA-Ag Workforce Training-Conference Fees</t>
  </si>
  <si>
    <t>Tarpley Music Co., Inc.</t>
  </si>
  <si>
    <t>MUsic-Supplies</t>
  </si>
  <si>
    <t>SCN Worldwide, LLC</t>
  </si>
  <si>
    <t>First Response</t>
  </si>
  <si>
    <t>Child Development Center-CPR training</t>
  </si>
  <si>
    <t>Basic Needs-Paulanne's Pantry Supplies</t>
  </si>
  <si>
    <t>Jon R. Fox</t>
  </si>
  <si>
    <t>Texas Dept of Public Safety</t>
  </si>
  <si>
    <t>Human Resources-Name Searches</t>
  </si>
  <si>
    <t>FedEx</t>
  </si>
  <si>
    <t>Central Duplicating-Postage</t>
  </si>
  <si>
    <t>Cont Edu-Telephone</t>
  </si>
  <si>
    <t>Foundation-Emarket Donation</t>
  </si>
  <si>
    <t>Cosmetology-Student Permit Fee</t>
  </si>
  <si>
    <t>Gale L. Kissinger</t>
  </si>
  <si>
    <t>Holiday Open House-Supplies</t>
  </si>
  <si>
    <t>Rebecca L. Brewer</t>
  </si>
  <si>
    <t>CE-Supplies</t>
  </si>
  <si>
    <t>Womens Basketball-Travel</t>
  </si>
  <si>
    <t>Sykora Family Ford, Inc.</t>
  </si>
  <si>
    <t>Miss Madison L. Claridy</t>
  </si>
  <si>
    <t>Duplicate Diploma-Refund</t>
  </si>
  <si>
    <t>TxTag</t>
  </si>
  <si>
    <t>ISS-Firewall</t>
  </si>
  <si>
    <t>ISS-Splunk Security Logging Tool</t>
  </si>
  <si>
    <t>Athletics-Batting Cage</t>
  </si>
  <si>
    <t>Bookstore-Inclusive Access 1st-8 weeks 2025/SP</t>
  </si>
  <si>
    <t>ISS-Supplies</t>
  </si>
  <si>
    <t>ISS-Software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</si>
</sst>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2" fillId="3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4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5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6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7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8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1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11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3" fillId="12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13" fillId="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1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3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6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7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8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3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4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4" fillId="3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15" fillId="20" borderId="1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37" fillId="51" borderId="52" applyNumberFormat="0" applyAlignment="0" applyProtection="0"/>
    <xf numFmtId="0" fontId="16" fillId="21" borderId="2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0" fontId="38" fillId="52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44" fillId="54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34" fillId="56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0" fontId="47" fillId="51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6" fillId="56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5" fillId="56" borderId="58" applyNumberFormat="0" applyFont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4" fillId="56" borderId="58" applyNumberFormat="0" applyFont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0" fontId="3" fillId="56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2" fillId="56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1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1" fillId="56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87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165" fontId="11" fillId="0" borderId="0" xfId="0" applyNumberFormat="1" applyFont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166" fontId="7" fillId="0" borderId="0" xfId="0" applyNumberFormat="1" applyFont="1"/>
    <xf numFmtId="37" fontId="7" fillId="0" borderId="26" xfId="0" applyNumberFormat="1" applyFont="1" applyBorder="1"/>
    <xf numFmtId="0" fontId="7" fillId="0" borderId="30" xfId="0" applyFont="1" applyBorder="1"/>
    <xf numFmtId="10" fontId="7" fillId="0" borderId="0" xfId="0" applyNumberFormat="1" applyFont="1"/>
    <xf numFmtId="0" fontId="32" fillId="0" borderId="12" xfId="0" applyFont="1" applyFill="1" applyBorder="1"/>
    <xf numFmtId="0" fontId="8" fillId="0" borderId="8" xfId="0" applyFont="1" applyFill="1" applyBorder="1" applyAlignment="1">
      <alignment horizontal="center"/>
    </xf>
    <xf numFmtId="0" fontId="32" fillId="0" borderId="10" xfId="0" applyFont="1" applyFill="1" applyBorder="1"/>
    <xf numFmtId="0" fontId="8" fillId="0" borderId="10" xfId="0" applyFont="1" applyFill="1" applyBorder="1" applyAlignment="1">
      <alignment horizontal="center"/>
    </xf>
    <xf numFmtId="0" fontId="33" fillId="0" borderId="12" xfId="0" applyFont="1" applyFill="1" applyBorder="1"/>
    <xf numFmtId="0" fontId="26" fillId="0" borderId="12" xfId="0" applyFont="1" applyFill="1" applyBorder="1"/>
    <xf numFmtId="165" fontId="26" fillId="0" borderId="12" xfId="0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left" indent="1"/>
    </xf>
    <xf numFmtId="165" fontId="26" fillId="0" borderId="12" xfId="149" applyFont="1" applyFill="1" applyBorder="1"/>
    <xf numFmtId="165" fontId="7" fillId="0" borderId="12" xfId="297" applyFont="1" applyFill="1" applyBorder="1"/>
    <xf numFmtId="0" fontId="26" fillId="0" borderId="12" xfId="0" applyFont="1" applyFill="1" applyBorder="1" applyAlignment="1">
      <alignment horizontal="left" indent="1"/>
    </xf>
    <xf numFmtId="37" fontId="26" fillId="0" borderId="12" xfId="143" applyNumberFormat="1" applyFont="1" applyFill="1" applyBorder="1"/>
    <xf numFmtId="37" fontId="26" fillId="0" borderId="12" xfId="0" applyNumberFormat="1" applyFont="1" applyFill="1" applyBorder="1"/>
    <xf numFmtId="37" fontId="7" fillId="0" borderId="12" xfId="291" applyNumberFormat="1" applyFont="1" applyFill="1" applyBorder="1"/>
    <xf numFmtId="37" fontId="26" fillId="0" borderId="12" xfId="136" applyNumberFormat="1" applyFont="1" applyFill="1" applyBorder="1"/>
    <xf numFmtId="0" fontId="33" fillId="0" borderId="44" xfId="0" applyFont="1" applyFill="1" applyBorder="1"/>
    <xf numFmtId="37" fontId="9" fillId="0" borderId="44" xfId="143" applyNumberFormat="1" applyFont="1" applyFill="1" applyBorder="1"/>
    <xf numFmtId="37" fontId="9" fillId="0" borderId="44" xfId="136" applyNumberFormat="1" applyFont="1" applyFill="1" applyBorder="1"/>
    <xf numFmtId="37" fontId="26" fillId="0" borderId="44" xfId="143" applyNumberFormat="1" applyFont="1" applyFill="1" applyBorder="1"/>
    <xf numFmtId="37" fontId="7" fillId="0" borderId="12" xfId="0" applyNumberFormat="1" applyFont="1" applyFill="1" applyBorder="1"/>
    <xf numFmtId="37" fontId="7" fillId="0" borderId="12" xfId="143" applyNumberFormat="1" applyFont="1" applyFill="1" applyBorder="1"/>
    <xf numFmtId="37" fontId="9" fillId="0" borderId="44" xfId="0" applyNumberFormat="1" applyFont="1" applyFill="1" applyBorder="1"/>
    <xf numFmtId="0" fontId="8" fillId="0" borderId="10" xfId="0" applyFont="1" applyFill="1" applyBorder="1"/>
    <xf numFmtId="165" fontId="33" fillId="0" borderId="10" xfId="144" applyNumberFormat="1" applyFont="1" applyFill="1" applyBorder="1" applyAlignment="1">
      <alignment horizontal="right"/>
    </xf>
    <xf numFmtId="165" fontId="33" fillId="0" borderId="10" xfId="144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G21" sqref="G21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70"/>
      <c r="B1" s="170"/>
      <c r="C1" s="170"/>
      <c r="D1" s="170"/>
      <c r="E1" s="170"/>
    </row>
    <row r="2" spans="1:7" ht="15" customHeight="1" x14ac:dyDescent="0.25">
      <c r="A2" s="170" t="s">
        <v>0</v>
      </c>
      <c r="B2" s="170"/>
      <c r="C2" s="170"/>
      <c r="D2" s="170"/>
      <c r="E2" s="170"/>
    </row>
    <row r="3" spans="1:7" ht="15" customHeight="1" x14ac:dyDescent="0.25">
      <c r="A3" s="171">
        <v>45688</v>
      </c>
      <c r="B3" s="171"/>
      <c r="C3" s="171"/>
      <c r="D3" s="171"/>
      <c r="E3" s="171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257</v>
      </c>
      <c r="C5" s="2" t="s">
        <v>212</v>
      </c>
      <c r="D5" s="3" t="s">
        <v>257</v>
      </c>
      <c r="E5" s="4" t="s">
        <v>1</v>
      </c>
    </row>
    <row r="6" spans="1:7" ht="15" customHeight="1" x14ac:dyDescent="0.2">
      <c r="A6" s="1"/>
      <c r="B6" s="5">
        <v>2024</v>
      </c>
      <c r="C6" s="5">
        <v>2024</v>
      </c>
      <c r="D6" s="5">
        <v>2025</v>
      </c>
      <c r="E6" s="6" t="s">
        <v>258</v>
      </c>
    </row>
    <row r="7" spans="1:7" ht="15" customHeight="1" x14ac:dyDescent="0.2">
      <c r="A7" s="30" t="s">
        <v>2</v>
      </c>
      <c r="B7" s="16"/>
      <c r="C7" s="16"/>
      <c r="D7" s="1"/>
      <c r="E7" s="116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11">
        <v>40640630</v>
      </c>
      <c r="C9" s="134">
        <v>23204486</v>
      </c>
      <c r="D9" s="111">
        <f>39598947+1-431005-357812</f>
        <v>38810131</v>
      </c>
      <c r="E9" s="117">
        <f>D9-C9</f>
        <v>15605645</v>
      </c>
      <c r="F9" s="17"/>
      <c r="G9" s="114"/>
    </row>
    <row r="10" spans="1:7" ht="15" customHeight="1" x14ac:dyDescent="0.2">
      <c r="A10" s="31" t="s">
        <v>72</v>
      </c>
      <c r="B10" s="105">
        <v>3977115</v>
      </c>
      <c r="C10" s="135">
        <v>10453007</v>
      </c>
      <c r="D10" s="49">
        <v>4376478</v>
      </c>
      <c r="E10" s="92">
        <f t="shared" ref="E10:E14" si="0">D10-C10</f>
        <v>-6076529</v>
      </c>
      <c r="F10" s="140"/>
      <c r="G10" s="114"/>
    </row>
    <row r="11" spans="1:7" ht="15" customHeight="1" x14ac:dyDescent="0.2">
      <c r="A11" s="31" t="s">
        <v>3</v>
      </c>
      <c r="B11" s="38">
        <v>8809</v>
      </c>
      <c r="C11" s="74">
        <v>10436</v>
      </c>
      <c r="D11" s="49">
        <v>14612</v>
      </c>
      <c r="E11" s="92">
        <f t="shared" si="0"/>
        <v>4176</v>
      </c>
      <c r="F11" s="19"/>
      <c r="G11" s="114"/>
    </row>
    <row r="12" spans="1:7" ht="15" customHeight="1" x14ac:dyDescent="0.2">
      <c r="A12" s="31" t="s">
        <v>4</v>
      </c>
      <c r="B12" s="38">
        <v>28120</v>
      </c>
      <c r="C12" s="74">
        <v>0</v>
      </c>
      <c r="D12" s="49">
        <v>0</v>
      </c>
      <c r="E12" s="92">
        <f t="shared" si="0"/>
        <v>0</v>
      </c>
      <c r="F12" s="19"/>
      <c r="G12" s="114"/>
    </row>
    <row r="13" spans="1:7" ht="15" customHeight="1" x14ac:dyDescent="0.2">
      <c r="A13" s="81" t="s">
        <v>51</v>
      </c>
      <c r="B13" s="38">
        <v>6956830</v>
      </c>
      <c r="C13" s="74">
        <v>7941096</v>
      </c>
      <c r="D13" s="49">
        <v>7941096</v>
      </c>
      <c r="E13" s="92">
        <f t="shared" si="0"/>
        <v>0</v>
      </c>
      <c r="F13" s="94"/>
      <c r="G13" s="114"/>
    </row>
    <row r="14" spans="1:7" ht="15" customHeight="1" x14ac:dyDescent="0.2">
      <c r="A14" s="81" t="s">
        <v>53</v>
      </c>
      <c r="B14" s="91">
        <v>5608379</v>
      </c>
      <c r="C14" s="136">
        <v>3152709</v>
      </c>
      <c r="D14" s="110">
        <v>3152709</v>
      </c>
      <c r="E14" s="106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07">
        <f>SUM(B9:B14)</f>
        <v>57219883</v>
      </c>
      <c r="C16" s="107">
        <f>SUM(C9:C14)</f>
        <v>44761734</v>
      </c>
      <c r="D16" s="108">
        <f>SUM(D9:D14)</f>
        <v>54295026</v>
      </c>
      <c r="E16" s="118">
        <f>SUM(E9:E13)</f>
        <v>9533292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19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22" t="s">
        <v>74</v>
      </c>
      <c r="B20" s="38">
        <v>3609827</v>
      </c>
      <c r="C20" s="74">
        <v>4210116</v>
      </c>
      <c r="D20" s="38">
        <v>4121954</v>
      </c>
      <c r="E20" s="92">
        <f>D20-C20</f>
        <v>-88162</v>
      </c>
      <c r="F20" s="141"/>
      <c r="G20" s="114"/>
    </row>
    <row r="21" spans="1:8" ht="15" customHeight="1" x14ac:dyDescent="0.2">
      <c r="A21" s="81" t="s">
        <v>54</v>
      </c>
      <c r="B21" s="89">
        <v>16731431</v>
      </c>
      <c r="C21" s="137">
        <v>20224465</v>
      </c>
      <c r="D21" s="89">
        <v>20224465</v>
      </c>
      <c r="E21" s="92">
        <f>D21-C21</f>
        <v>0</v>
      </c>
      <c r="F21" s="43"/>
      <c r="G21" s="114"/>
    </row>
    <row r="22" spans="1:8" ht="15" customHeight="1" x14ac:dyDescent="0.2">
      <c r="A22" s="81" t="s">
        <v>55</v>
      </c>
      <c r="B22" s="89">
        <v>39806777</v>
      </c>
      <c r="C22" s="137">
        <v>37955153</v>
      </c>
      <c r="D22" s="89">
        <v>37955153</v>
      </c>
      <c r="E22" s="92">
        <f t="shared" ref="E22:E26" si="1">D22-C22</f>
        <v>0</v>
      </c>
      <c r="F22" s="43"/>
      <c r="G22" s="114"/>
    </row>
    <row r="23" spans="1:8" ht="15" customHeight="1" x14ac:dyDescent="0.2">
      <c r="A23" s="122" t="s">
        <v>75</v>
      </c>
      <c r="B23" s="89">
        <v>1217095</v>
      </c>
      <c r="C23" s="137">
        <v>1193886</v>
      </c>
      <c r="D23" s="89">
        <v>1155719</v>
      </c>
      <c r="E23" s="92">
        <f t="shared" si="1"/>
        <v>-38167</v>
      </c>
      <c r="F23" s="43"/>
      <c r="G23" s="114"/>
    </row>
    <row r="24" spans="1:8" ht="15" customHeight="1" x14ac:dyDescent="0.2">
      <c r="A24" s="81" t="s">
        <v>7</v>
      </c>
      <c r="B24" s="89">
        <v>1000</v>
      </c>
      <c r="C24" s="137">
        <v>0</v>
      </c>
      <c r="D24" s="89">
        <v>0</v>
      </c>
      <c r="E24" s="92">
        <f t="shared" si="1"/>
        <v>0</v>
      </c>
      <c r="F24" s="43"/>
      <c r="G24" s="114"/>
    </row>
    <row r="25" spans="1:8" ht="15" customHeight="1" x14ac:dyDescent="0.2">
      <c r="A25" s="31" t="s">
        <v>52</v>
      </c>
      <c r="B25" s="90">
        <v>1969110</v>
      </c>
      <c r="C25" s="74">
        <v>1343227</v>
      </c>
      <c r="D25" s="90">
        <v>1343227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14086608</v>
      </c>
      <c r="C26" s="136">
        <v>13267722</v>
      </c>
      <c r="D26" s="91">
        <v>13267722</v>
      </c>
      <c r="E26" s="106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77421848</v>
      </c>
      <c r="C28" s="74">
        <f>SUM(C20:C26)</f>
        <v>78194569</v>
      </c>
      <c r="D28" s="90">
        <f>SUM(D20:D26)</f>
        <v>78068240</v>
      </c>
      <c r="E28" s="92">
        <f>SUM(E20:E26)</f>
        <v>-126329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22" t="s">
        <v>9</v>
      </c>
      <c r="B30" s="74">
        <v>19634082</v>
      </c>
      <c r="C30" s="74">
        <v>16623852</v>
      </c>
      <c r="D30" s="38">
        <v>16623852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04">
        <v>-11743711</v>
      </c>
      <c r="C31" s="137">
        <v>-13626596</v>
      </c>
      <c r="D31" s="49">
        <v>-13626596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04">
        <v>-48285006</v>
      </c>
      <c r="C32" s="137">
        <v>-48070166</v>
      </c>
      <c r="D32" s="49">
        <v>-48070166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09">
        <v>20192670</v>
      </c>
      <c r="C33" s="133">
        <v>11640075</v>
      </c>
      <c r="D33" s="110">
        <f>'Inc. &amp; Exp.'!F55</f>
        <v>21299696</v>
      </c>
      <c r="E33" s="106">
        <f t="shared" si="2"/>
        <v>9659621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-20201965</v>
      </c>
      <c r="C35" s="74">
        <f>SUM(C30:C33)</f>
        <v>-33432835</v>
      </c>
      <c r="D35" s="90">
        <f>SUM(D30:D33)</f>
        <v>-23773214</v>
      </c>
      <c r="E35" s="92">
        <f>SUM(E30:E33)</f>
        <v>9659621</v>
      </c>
      <c r="F35" s="19"/>
    </row>
    <row r="36" spans="1:6" ht="15" customHeight="1" x14ac:dyDescent="0.2">
      <c r="A36" s="31"/>
      <c r="B36" s="73"/>
      <c r="C36" s="73"/>
      <c r="D36" s="37"/>
      <c r="E36" s="120"/>
      <c r="F36" s="19"/>
    </row>
    <row r="37" spans="1:6" ht="15" customHeight="1" thickBot="1" x14ac:dyDescent="0.25">
      <c r="A37" s="33" t="s">
        <v>40</v>
      </c>
      <c r="B37" s="112">
        <f>B35+B28</f>
        <v>57219883</v>
      </c>
      <c r="C37" s="112">
        <f>C35+C28</f>
        <v>44761734</v>
      </c>
      <c r="D37" s="113">
        <f>D35+D28</f>
        <v>54295026</v>
      </c>
      <c r="E37" s="121">
        <f>E35+E28</f>
        <v>9533292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14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zoomScaleNormal="100" workbookViewId="0">
      <selection activeCell="K4" sqref="K4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72"/>
      <c r="B1" s="172"/>
      <c r="C1" s="172"/>
      <c r="D1" s="172"/>
      <c r="E1" s="172"/>
      <c r="F1" s="172"/>
      <c r="G1" s="172"/>
      <c r="H1" s="172"/>
      <c r="I1" s="172"/>
    </row>
    <row r="2" spans="1:12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</row>
    <row r="3" spans="1:12" x14ac:dyDescent="0.2">
      <c r="A3" s="173">
        <v>45688</v>
      </c>
      <c r="B3" s="173"/>
      <c r="C3" s="173"/>
      <c r="D3" s="173"/>
      <c r="E3" s="173"/>
      <c r="F3" s="173"/>
      <c r="G3" s="173"/>
      <c r="H3" s="173"/>
      <c r="I3" s="173"/>
    </row>
    <row r="4" spans="1:12" x14ac:dyDescent="0.2">
      <c r="A4" s="172" t="s">
        <v>259</v>
      </c>
      <c r="B4" s="172"/>
      <c r="C4" s="172"/>
      <c r="D4" s="172"/>
      <c r="E4" s="172"/>
      <c r="F4" s="172"/>
      <c r="G4" s="172"/>
      <c r="H4" s="172"/>
      <c r="I4" s="172"/>
    </row>
    <row r="5" spans="1:12" x14ac:dyDescent="0.2">
      <c r="A5" s="64" t="s">
        <v>145</v>
      </c>
      <c r="C5" s="34"/>
    </row>
    <row r="6" spans="1:12" x14ac:dyDescent="0.2">
      <c r="A6" s="16"/>
      <c r="B6" s="138" t="s">
        <v>120</v>
      </c>
      <c r="C6" s="138" t="s">
        <v>162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164</v>
      </c>
      <c r="C7" s="50" t="s">
        <v>164</v>
      </c>
      <c r="D7" s="75" t="s">
        <v>260</v>
      </c>
      <c r="E7" s="11" t="s">
        <v>15</v>
      </c>
      <c r="F7" s="11" t="s">
        <v>261</v>
      </c>
      <c r="G7" s="11" t="s">
        <v>15</v>
      </c>
      <c r="H7" s="76" t="s">
        <v>262</v>
      </c>
      <c r="I7" s="5" t="s">
        <v>263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12205653</v>
      </c>
      <c r="D9" s="19">
        <v>6763183</v>
      </c>
      <c r="E9" s="25">
        <f>D9/B9</f>
        <v>0.5</v>
      </c>
      <c r="F9" s="19">
        <v>6102826</v>
      </c>
      <c r="G9" s="25">
        <f>F9/C9</f>
        <v>0.49999995903537486</v>
      </c>
      <c r="H9" s="18">
        <f>F9-D9</f>
        <v>-660357</v>
      </c>
      <c r="I9" s="44">
        <f>F9-C9</f>
        <v>-6102827</v>
      </c>
    </row>
    <row r="10" spans="1:12" x14ac:dyDescent="0.2">
      <c r="A10" s="80" t="s">
        <v>163</v>
      </c>
      <c r="B10" s="53">
        <v>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43" t="s">
        <v>134</v>
      </c>
      <c r="B11" s="53">
        <v>0</v>
      </c>
      <c r="C11" s="53">
        <v>0</v>
      </c>
      <c r="D11" s="19">
        <v>0</v>
      </c>
      <c r="E11" s="25">
        <v>0</v>
      </c>
      <c r="F11" s="19">
        <v>0</v>
      </c>
      <c r="G11" s="25">
        <v>0</v>
      </c>
      <c r="H11" s="18">
        <f>F11-D11</f>
        <v>0</v>
      </c>
      <c r="I11" s="44">
        <f>F11-C11</f>
        <v>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15629500</v>
      </c>
      <c r="C13" s="53">
        <v>14684500</v>
      </c>
      <c r="D13" s="19">
        <v>14524920</v>
      </c>
      <c r="E13" s="25">
        <f t="shared" ref="E13:E22" si="0">D13/B13</f>
        <v>0.92932723375667803</v>
      </c>
      <c r="F13" s="19">
        <f>15183612-450</f>
        <v>15183162</v>
      </c>
      <c r="G13" s="25">
        <f t="shared" ref="G13:G22" si="1">F13/C13</f>
        <v>1.0339583915012429</v>
      </c>
      <c r="H13" s="20">
        <f t="shared" ref="H13:H22" si="2">F13-D13</f>
        <v>658242</v>
      </c>
      <c r="I13" s="44">
        <f t="shared" ref="I13:I22" si="3">F13-C13</f>
        <v>498662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-3964000</v>
      </c>
    </row>
    <row r="15" spans="1:12" x14ac:dyDescent="0.2">
      <c r="A15" s="65" t="s">
        <v>119</v>
      </c>
      <c r="B15" s="53">
        <v>28000</v>
      </c>
      <c r="C15" s="53">
        <v>28000</v>
      </c>
      <c r="D15" s="19">
        <v>12562</v>
      </c>
      <c r="E15" s="25">
        <f t="shared" si="0"/>
        <v>0.44864285714285712</v>
      </c>
      <c r="F15" s="19">
        <v>12477</v>
      </c>
      <c r="G15" s="25">
        <f t="shared" si="1"/>
        <v>0.44560714285714287</v>
      </c>
      <c r="H15" s="20">
        <f t="shared" si="2"/>
        <v>-85</v>
      </c>
      <c r="I15" s="44">
        <f t="shared" si="3"/>
        <v>-15523</v>
      </c>
    </row>
    <row r="16" spans="1:12" x14ac:dyDescent="0.2">
      <c r="A16" s="65" t="s">
        <v>118</v>
      </c>
      <c r="B16" s="53">
        <v>137000</v>
      </c>
      <c r="C16" s="53">
        <v>94000</v>
      </c>
      <c r="D16" s="19">
        <v>65845</v>
      </c>
      <c r="E16" s="25">
        <f t="shared" si="0"/>
        <v>0.4806204379562044</v>
      </c>
      <c r="F16" s="140">
        <v>81568</v>
      </c>
      <c r="G16" s="144">
        <f t="shared" si="1"/>
        <v>0.86774468085106382</v>
      </c>
      <c r="H16" s="20">
        <f t="shared" si="2"/>
        <v>15723</v>
      </c>
      <c r="I16" s="44">
        <f t="shared" si="3"/>
        <v>-12432</v>
      </c>
      <c r="L16" s="19"/>
    </row>
    <row r="17" spans="1:12" x14ac:dyDescent="0.2">
      <c r="A17" s="65" t="s">
        <v>46</v>
      </c>
      <c r="B17" s="53">
        <v>19000</v>
      </c>
      <c r="C17" s="53">
        <v>28000</v>
      </c>
      <c r="D17" s="19">
        <v>13163</v>
      </c>
      <c r="E17" s="25">
        <f>D17/B17</f>
        <v>0.69278947368421051</v>
      </c>
      <c r="F17" s="140">
        <v>3675</v>
      </c>
      <c r="G17" s="144">
        <f>F17/C17</f>
        <v>0.13125000000000001</v>
      </c>
      <c r="H17" s="20">
        <f t="shared" si="2"/>
        <v>-9488</v>
      </c>
      <c r="I17" s="44">
        <f t="shared" si="3"/>
        <v>-24325</v>
      </c>
    </row>
    <row r="18" spans="1:12" x14ac:dyDescent="0.2">
      <c r="A18" s="65" t="s">
        <v>47</v>
      </c>
      <c r="B18" s="53">
        <v>209750</v>
      </c>
      <c r="C18" s="53">
        <v>205250</v>
      </c>
      <c r="D18" s="19">
        <v>73029</v>
      </c>
      <c r="E18" s="25">
        <f t="shared" si="0"/>
        <v>0.34817163289630515</v>
      </c>
      <c r="F18" s="140">
        <v>9039</v>
      </c>
      <c r="G18" s="144">
        <f t="shared" si="1"/>
        <v>4.4038976857490864E-2</v>
      </c>
      <c r="H18" s="20">
        <f t="shared" si="2"/>
        <v>-63990</v>
      </c>
      <c r="I18" s="44">
        <f t="shared" si="3"/>
        <v>-196211</v>
      </c>
      <c r="L18" s="19"/>
    </row>
    <row r="19" spans="1:12" x14ac:dyDescent="0.2">
      <c r="A19" s="31" t="s">
        <v>97</v>
      </c>
      <c r="B19" s="53">
        <v>-2407000</v>
      </c>
      <c r="C19" s="53">
        <v>-3107000</v>
      </c>
      <c r="D19" s="19">
        <v>-1626182</v>
      </c>
      <c r="E19" s="25">
        <f t="shared" si="0"/>
        <v>0.67560531782301625</v>
      </c>
      <c r="F19" s="140">
        <f>+-1212419-431005</f>
        <v>-1643424</v>
      </c>
      <c r="G19" s="144">
        <f t="shared" si="1"/>
        <v>0.52894238815577732</v>
      </c>
      <c r="H19" s="20">
        <f t="shared" si="2"/>
        <v>-17242</v>
      </c>
      <c r="I19" s="44">
        <f t="shared" si="3"/>
        <v>1463576</v>
      </c>
      <c r="K19" s="19"/>
    </row>
    <row r="20" spans="1:12" x14ac:dyDescent="0.2">
      <c r="A20" s="31" t="s">
        <v>98</v>
      </c>
      <c r="B20" s="53">
        <v>-847300</v>
      </c>
      <c r="C20" s="53">
        <v>-847300</v>
      </c>
      <c r="D20" s="19">
        <v>-779966</v>
      </c>
      <c r="E20" s="25">
        <f t="shared" si="0"/>
        <v>0.92053109878437389</v>
      </c>
      <c r="F20" s="140">
        <f>+-405714-357812</f>
        <v>-763526</v>
      </c>
      <c r="G20" s="144">
        <f t="shared" si="1"/>
        <v>0.90112828986191429</v>
      </c>
      <c r="H20" s="20">
        <f t="shared" si="2"/>
        <v>16440</v>
      </c>
      <c r="I20" s="44">
        <f t="shared" si="3"/>
        <v>83774</v>
      </c>
      <c r="J20" s="19"/>
      <c r="K20" s="19"/>
    </row>
    <row r="21" spans="1:12" x14ac:dyDescent="0.2">
      <c r="A21" s="65" t="s">
        <v>43</v>
      </c>
      <c r="B21" s="53">
        <v>2732354</v>
      </c>
      <c r="C21" s="53">
        <v>2800500</v>
      </c>
      <c r="D21" s="19">
        <v>2314914</v>
      </c>
      <c r="E21" s="25">
        <f t="shared" si="0"/>
        <v>0.84722331001034268</v>
      </c>
      <c r="F21" s="140">
        <v>2661035</v>
      </c>
      <c r="G21" s="144">
        <f t="shared" si="1"/>
        <v>0.95019996429209075</v>
      </c>
      <c r="H21" s="20">
        <f t="shared" si="2"/>
        <v>346121</v>
      </c>
      <c r="I21" s="44">
        <f t="shared" si="3"/>
        <v>-139465</v>
      </c>
      <c r="J21" s="19"/>
    </row>
    <row r="22" spans="1:12" x14ac:dyDescent="0.2">
      <c r="A22" s="65" t="s">
        <v>44</v>
      </c>
      <c r="B22" s="53">
        <v>953632</v>
      </c>
      <c r="C22" s="53">
        <v>942500</v>
      </c>
      <c r="D22" s="19">
        <v>493493</v>
      </c>
      <c r="E22" s="25">
        <f t="shared" si="0"/>
        <v>0.51748787792355966</v>
      </c>
      <c r="F22" s="140">
        <v>446322</v>
      </c>
      <c r="G22" s="144">
        <f t="shared" si="1"/>
        <v>0.47355119363395226</v>
      </c>
      <c r="H22" s="20">
        <f t="shared" si="2"/>
        <v>-47171</v>
      </c>
      <c r="I22" s="44">
        <f t="shared" si="3"/>
        <v>-496178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40"/>
      <c r="G23" s="140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26239092</v>
      </c>
      <c r="E24" s="25">
        <f>D24/B24</f>
        <v>0.83791181445767871</v>
      </c>
      <c r="F24" s="140">
        <v>28892327</v>
      </c>
      <c r="G24" s="144">
        <f>F24/C24</f>
        <v>0.84836536332438717</v>
      </c>
      <c r="H24" s="20">
        <f>F24-D24</f>
        <v>2653235</v>
      </c>
      <c r="I24" s="44">
        <f>F24-C24</f>
        <v>-5164140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0</v>
      </c>
      <c r="E25" s="25">
        <v>0</v>
      </c>
      <c r="F25" s="140">
        <v>0</v>
      </c>
      <c r="G25" s="144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9"/>
      <c r="E26" s="1"/>
      <c r="F26" s="140"/>
      <c r="G26" s="132"/>
      <c r="H26" s="20"/>
      <c r="I26" s="44"/>
      <c r="K26" s="19"/>
    </row>
    <row r="27" spans="1:12" x14ac:dyDescent="0.2">
      <c r="A27" s="65" t="s">
        <v>21</v>
      </c>
      <c r="B27" s="53">
        <v>1000000</v>
      </c>
      <c r="C27" s="53">
        <v>1800000</v>
      </c>
      <c r="D27" s="19">
        <v>745005</v>
      </c>
      <c r="E27" s="25">
        <f>D27/B27</f>
        <v>0.74500500000000003</v>
      </c>
      <c r="F27" s="19">
        <v>693734</v>
      </c>
      <c r="G27" s="25">
        <f>F27/C27</f>
        <v>0.38540777777777779</v>
      </c>
      <c r="H27" s="20">
        <f>F27-D27</f>
        <v>-51271</v>
      </c>
      <c r="I27" s="44">
        <f>F27-C27</f>
        <v>-1106266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312428</v>
      </c>
      <c r="C29" s="53">
        <v>316952</v>
      </c>
      <c r="D29" s="19">
        <v>137537</v>
      </c>
      <c r="E29" s="25">
        <f>D29/B29</f>
        <v>0.4402198266480597</v>
      </c>
      <c r="F29" s="19">
        <v>189906</v>
      </c>
      <c r="G29" s="25">
        <f>F29/C29</f>
        <v>0.59916328024432719</v>
      </c>
      <c r="H29" s="20">
        <f>F29-D29</f>
        <v>52369</v>
      </c>
      <c r="I29" s="44">
        <f>F29-C29</f>
        <v>-127046</v>
      </c>
      <c r="K29" s="63"/>
    </row>
    <row r="30" spans="1:12" x14ac:dyDescent="0.2">
      <c r="A30" s="65"/>
      <c r="B30" s="142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1236347</v>
      </c>
      <c r="C31" s="53">
        <v>1273658</v>
      </c>
      <c r="D31" s="19">
        <v>441943</v>
      </c>
      <c r="E31" s="25">
        <f>D31/B31</f>
        <v>0.35745870698113069</v>
      </c>
      <c r="F31" s="19">
        <v>550704</v>
      </c>
      <c r="G31" s="25">
        <f t="shared" ref="G31:G37" si="4">F31/C31</f>
        <v>0.43237980682412391</v>
      </c>
      <c r="H31" s="20">
        <f>F31-D31</f>
        <v>108761</v>
      </c>
      <c r="I31" s="44">
        <f>F31-C31</f>
        <v>-722954</v>
      </c>
    </row>
    <row r="32" spans="1:12" x14ac:dyDescent="0.2">
      <c r="A32" s="65" t="s">
        <v>24</v>
      </c>
      <c r="B32" s="53">
        <v>247400</v>
      </c>
      <c r="C32" s="53">
        <v>247400</v>
      </c>
      <c r="D32" s="140">
        <v>75623</v>
      </c>
      <c r="E32" s="79">
        <f>D32/B32</f>
        <v>0.30567097817299921</v>
      </c>
      <c r="F32" s="83">
        <v>117959</v>
      </c>
      <c r="G32" s="25">
        <f t="shared" si="4"/>
        <v>0.47679466451091351</v>
      </c>
      <c r="H32" s="20">
        <f>F32-D32</f>
        <v>42336</v>
      </c>
      <c r="I32" s="44">
        <f>F32-C32</f>
        <v>-129441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170000</v>
      </c>
      <c r="C35" s="53">
        <v>100000</v>
      </c>
      <c r="D35" s="19">
        <v>23218</v>
      </c>
      <c r="E35" s="25">
        <f>D35/B35</f>
        <v>0.1365764705882353</v>
      </c>
      <c r="F35" s="19">
        <v>1176</v>
      </c>
      <c r="G35" s="25">
        <f t="shared" si="4"/>
        <v>1.176E-2</v>
      </c>
      <c r="H35" s="20">
        <f>F35-D35</f>
        <v>-22042</v>
      </c>
      <c r="I35" s="44">
        <f>F35-C35</f>
        <v>-98824</v>
      </c>
      <c r="K35" s="19"/>
    </row>
    <row r="36" spans="1:12" x14ac:dyDescent="0.2">
      <c r="A36" s="65" t="s">
        <v>95</v>
      </c>
      <c r="B36" s="53">
        <v>250000</v>
      </c>
      <c r="C36" s="82">
        <v>468500</v>
      </c>
      <c r="D36" s="19">
        <v>197384</v>
      </c>
      <c r="E36" s="25">
        <f>D36/B36</f>
        <v>0.78953600000000002</v>
      </c>
      <c r="F36" s="19">
        <v>268373</v>
      </c>
      <c r="G36" s="25">
        <f t="shared" si="4"/>
        <v>0.57283457844183561</v>
      </c>
      <c r="H36" s="20">
        <f>F36-D36</f>
        <v>70989</v>
      </c>
      <c r="I36" s="44">
        <f>F36-C36</f>
        <v>-200127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59025</v>
      </c>
      <c r="E37" s="25">
        <f>D37/B37</f>
        <v>1.5492125984251968</v>
      </c>
      <c r="F37" s="19">
        <v>40928</v>
      </c>
      <c r="G37" s="25">
        <f t="shared" si="4"/>
        <v>0.8782832618025751</v>
      </c>
      <c r="H37" s="20">
        <f>F37-D37</f>
        <v>-18097</v>
      </c>
      <c r="I37" s="44">
        <f>F37-C37</f>
        <v>-5672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67643438</v>
      </c>
      <c r="C39" s="53">
        <f>SUM(C8:C38)</f>
        <v>69019680</v>
      </c>
      <c r="D39" s="58">
        <f>SUM(D9:D37)</f>
        <v>49773788</v>
      </c>
      <c r="E39" s="25">
        <f>D39/B39</f>
        <v>0.73582581654114032</v>
      </c>
      <c r="F39" s="19">
        <f>SUM(F9:F37)</f>
        <v>52848261</v>
      </c>
      <c r="G39" s="25">
        <f>F39/C39</f>
        <v>0.76569843557663553</v>
      </c>
      <c r="H39" s="20">
        <f>SUM(H9:H37)</f>
        <v>3074473</v>
      </c>
      <c r="I39" s="44">
        <f>F39-C39</f>
        <v>-16171419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48273143</v>
      </c>
      <c r="C42" s="82">
        <v>50231744</v>
      </c>
      <c r="D42" s="19">
        <v>19533046</v>
      </c>
      <c r="E42" s="25">
        <f t="shared" ref="E42:E49" si="5">D42/B42</f>
        <v>0.40463588625252761</v>
      </c>
      <c r="F42" s="140">
        <v>20853500</v>
      </c>
      <c r="G42" s="25">
        <f t="shared" ref="G42:G49" si="6">F42/C42</f>
        <v>0.41514584880827549</v>
      </c>
      <c r="H42" s="20">
        <f t="shared" ref="H42:H50" si="7">F42-D42</f>
        <v>1320454</v>
      </c>
      <c r="I42" s="44">
        <f>F42-C42</f>
        <v>-29378244</v>
      </c>
      <c r="J42" s="132"/>
    </row>
    <row r="43" spans="1:12" x14ac:dyDescent="0.2">
      <c r="A43" s="65" t="s">
        <v>35</v>
      </c>
      <c r="B43" s="53">
        <v>3431335</v>
      </c>
      <c r="C43" s="82">
        <v>3634681</v>
      </c>
      <c r="D43" s="19">
        <v>1717471</v>
      </c>
      <c r="E43" s="25">
        <f t="shared" si="5"/>
        <v>0.50052559718010625</v>
      </c>
      <c r="F43" s="140">
        <v>1581491</v>
      </c>
      <c r="G43" s="25">
        <f t="shared" si="6"/>
        <v>0.43511136190493749</v>
      </c>
      <c r="H43" s="20">
        <f t="shared" si="7"/>
        <v>-135980</v>
      </c>
      <c r="I43" s="44">
        <f t="shared" ref="I43:I50" si="8">F43-C43</f>
        <v>-2053190</v>
      </c>
      <c r="J43" s="132"/>
    </row>
    <row r="44" spans="1:12" x14ac:dyDescent="0.2">
      <c r="A44" s="65" t="s">
        <v>29</v>
      </c>
      <c r="B44" s="53">
        <v>3910232</v>
      </c>
      <c r="C44" s="82">
        <v>4458792</v>
      </c>
      <c r="D44" s="19">
        <v>2230644</v>
      </c>
      <c r="E44" s="25">
        <f t="shared" si="5"/>
        <v>0.57046333823670825</v>
      </c>
      <c r="F44" s="140">
        <v>2553597</v>
      </c>
      <c r="G44" s="25">
        <f t="shared" si="6"/>
        <v>0.57271050096079834</v>
      </c>
      <c r="H44" s="20">
        <f t="shared" si="7"/>
        <v>322953</v>
      </c>
      <c r="I44" s="44">
        <f t="shared" si="8"/>
        <v>-1905195</v>
      </c>
      <c r="J44" s="132"/>
    </row>
    <row r="45" spans="1:12" x14ac:dyDescent="0.2">
      <c r="A45" s="65" t="s">
        <v>30</v>
      </c>
      <c r="B45" s="53">
        <v>3343416</v>
      </c>
      <c r="C45" s="82">
        <v>3473938</v>
      </c>
      <c r="D45" s="19">
        <v>1402338</v>
      </c>
      <c r="E45" s="25">
        <f t="shared" si="5"/>
        <v>0.41943269996913335</v>
      </c>
      <c r="F45" s="140">
        <v>2285498</v>
      </c>
      <c r="G45" s="25">
        <f t="shared" si="6"/>
        <v>0.65789832748886135</v>
      </c>
      <c r="H45" s="20">
        <f t="shared" si="7"/>
        <v>883160</v>
      </c>
      <c r="I45" s="44">
        <f t="shared" si="8"/>
        <v>-1188440</v>
      </c>
      <c r="J45" s="132"/>
    </row>
    <row r="46" spans="1:12" x14ac:dyDescent="0.2">
      <c r="A46" s="65" t="s">
        <v>31</v>
      </c>
      <c r="B46" s="53">
        <v>2050277</v>
      </c>
      <c r="C46" s="82">
        <v>830529</v>
      </c>
      <c r="D46" s="19">
        <v>65076</v>
      </c>
      <c r="E46" s="25">
        <f t="shared" si="5"/>
        <v>3.174010145946133E-2</v>
      </c>
      <c r="F46" s="140">
        <v>60194</v>
      </c>
      <c r="G46" s="25">
        <f t="shared" si="6"/>
        <v>7.2476698586081884E-2</v>
      </c>
      <c r="H46" s="20">
        <f t="shared" si="7"/>
        <v>-4882</v>
      </c>
      <c r="I46" s="44">
        <f t="shared" si="8"/>
        <v>-770335</v>
      </c>
    </row>
    <row r="47" spans="1:12" x14ac:dyDescent="0.2">
      <c r="A47" s="65" t="s">
        <v>49</v>
      </c>
      <c r="B47" s="53">
        <v>1950112</v>
      </c>
      <c r="C47" s="82">
        <v>2394250</v>
      </c>
      <c r="D47" s="19">
        <v>903485</v>
      </c>
      <c r="E47" s="25">
        <f t="shared" si="5"/>
        <v>0.46329903103001263</v>
      </c>
      <c r="F47" s="140">
        <v>1158101</v>
      </c>
      <c r="G47" s="25">
        <f t="shared" si="6"/>
        <v>0.48370095019317116</v>
      </c>
      <c r="H47" s="20">
        <f t="shared" si="7"/>
        <v>254616</v>
      </c>
      <c r="I47" s="44">
        <f t="shared" si="8"/>
        <v>-1236149</v>
      </c>
      <c r="J47" s="132"/>
    </row>
    <row r="48" spans="1:12" x14ac:dyDescent="0.2">
      <c r="A48" s="65" t="s">
        <v>36</v>
      </c>
      <c r="B48" s="53">
        <v>774777</v>
      </c>
      <c r="C48" s="82">
        <v>518500</v>
      </c>
      <c r="D48" s="19">
        <v>315114</v>
      </c>
      <c r="E48" s="25">
        <f t="shared" si="5"/>
        <v>0.40671573885130818</v>
      </c>
      <c r="F48" s="140">
        <v>196471</v>
      </c>
      <c r="G48" s="25">
        <f t="shared" si="6"/>
        <v>0.37892189006750243</v>
      </c>
      <c r="H48" s="20">
        <f t="shared" si="7"/>
        <v>-118643</v>
      </c>
      <c r="I48" s="44">
        <f t="shared" si="8"/>
        <v>-322029</v>
      </c>
    </row>
    <row r="49" spans="1:11" x14ac:dyDescent="0.2">
      <c r="A49" s="65" t="s">
        <v>71</v>
      </c>
      <c r="B49" s="53">
        <v>3902570</v>
      </c>
      <c r="C49" s="82">
        <v>3469670</v>
      </c>
      <c r="D49" s="19">
        <v>3413327</v>
      </c>
      <c r="E49" s="25">
        <f t="shared" si="5"/>
        <v>0.874635688789695</v>
      </c>
      <c r="F49" s="140">
        <v>2859307</v>
      </c>
      <c r="G49" s="25">
        <f t="shared" si="6"/>
        <v>0.82408615228537585</v>
      </c>
      <c r="H49" s="20">
        <f t="shared" si="7"/>
        <v>-554020</v>
      </c>
      <c r="I49" s="44">
        <f t="shared" si="8"/>
        <v>-610363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617</v>
      </c>
      <c r="E50" s="25">
        <f>D50/B50</f>
        <v>8.1441393875395993E-2</v>
      </c>
      <c r="F50" s="140">
        <v>406</v>
      </c>
      <c r="G50" s="25">
        <f>F50/C50</f>
        <v>5.3590285110876455E-2</v>
      </c>
      <c r="H50" s="20">
        <f t="shared" si="7"/>
        <v>-211</v>
      </c>
      <c r="I50" s="44">
        <f t="shared" si="8"/>
        <v>-7170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65"/>
      <c r="B52" s="71"/>
      <c r="C52" s="53"/>
      <c r="D52" s="58"/>
      <c r="E52" s="1"/>
      <c r="F52" s="19"/>
      <c r="H52" s="20"/>
      <c r="I52" s="44"/>
    </row>
    <row r="53" spans="1:11" x14ac:dyDescent="0.2">
      <c r="A53" s="68" t="s">
        <v>45</v>
      </c>
      <c r="B53" s="53">
        <f>SUM(B42:B50)</f>
        <v>67643438</v>
      </c>
      <c r="C53" s="53">
        <f>SUM(C42:C50)</f>
        <v>69019680</v>
      </c>
      <c r="D53" s="58">
        <f>SUM(D42:D50)</f>
        <v>29581118</v>
      </c>
      <c r="E53" s="25">
        <f>D53/B53</f>
        <v>0.43730949925992824</v>
      </c>
      <c r="F53" s="19">
        <f>SUM(F42:F50)</f>
        <v>31548565</v>
      </c>
      <c r="G53" s="25">
        <f>F53/C53</f>
        <v>0.45709520820728233</v>
      </c>
      <c r="H53" s="20">
        <f>SUM(H42:H50)</f>
        <v>1967447</v>
      </c>
      <c r="I53" s="44">
        <f>F53-C53</f>
        <v>-37471115</v>
      </c>
      <c r="J53" s="88"/>
      <c r="K53" s="19"/>
    </row>
    <row r="54" spans="1:11" x14ac:dyDescent="0.2">
      <c r="A54" s="65"/>
      <c r="B54" s="53"/>
      <c r="C54" s="53"/>
      <c r="D54" s="58"/>
      <c r="E54" s="1"/>
      <c r="F54" s="19"/>
      <c r="H54" s="20"/>
      <c r="I54" s="44"/>
    </row>
    <row r="55" spans="1:11" ht="13.5" thickBot="1" x14ac:dyDescent="0.25">
      <c r="A55" s="65" t="s">
        <v>41</v>
      </c>
      <c r="B55" s="55">
        <f>B39-B53</f>
        <v>0</v>
      </c>
      <c r="C55" s="55">
        <f>C39-C53</f>
        <v>0</v>
      </c>
      <c r="D55" s="60">
        <f>D39-D53</f>
        <v>20192670</v>
      </c>
      <c r="E55" s="25"/>
      <c r="F55" s="40">
        <f>F39-F53</f>
        <v>21299696</v>
      </c>
      <c r="H55" s="41">
        <f>H39-H53</f>
        <v>1107026</v>
      </c>
      <c r="I55" s="45">
        <f>F55-C55</f>
        <v>21299696</v>
      </c>
      <c r="J55" s="17"/>
      <c r="K55" s="17"/>
    </row>
    <row r="56" spans="1:11" ht="13.5" thickTop="1" x14ac:dyDescent="0.2">
      <c r="A56" s="70"/>
      <c r="B56" s="72"/>
      <c r="C56" s="47"/>
      <c r="D56" s="61"/>
      <c r="E56" s="23"/>
      <c r="F56" s="23"/>
      <c r="G56" s="23"/>
      <c r="H56" s="24"/>
      <c r="I56" s="36"/>
    </row>
    <row r="57" spans="1:11" x14ac:dyDescent="0.2">
      <c r="A57" s="13"/>
      <c r="D57" s="17"/>
      <c r="F57" s="17"/>
      <c r="H57" s="17"/>
    </row>
    <row r="58" spans="1:11" x14ac:dyDescent="0.2">
      <c r="D58" s="39"/>
      <c r="F58" s="19"/>
    </row>
    <row r="59" spans="1:11" x14ac:dyDescent="0.2">
      <c r="D59" s="17"/>
    </row>
    <row r="60" spans="1:11" x14ac:dyDescent="0.2">
      <c r="D60" s="17"/>
    </row>
    <row r="61" spans="1:11" x14ac:dyDescent="0.2">
      <c r="D61" s="17"/>
    </row>
    <row r="65" spans="6:6" x14ac:dyDescent="0.2">
      <c r="F65" s="19"/>
    </row>
  </sheetData>
  <sortState ref="A2:I65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9"/>
  <sheetViews>
    <sheetView zoomScale="73" zoomScaleNormal="90" workbookViewId="0">
      <selection activeCell="J16" sqref="J16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6" ht="18" x14ac:dyDescent="0.25">
      <c r="A2" s="174" t="s">
        <v>59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75">
        <v>45322</v>
      </c>
      <c r="C4" s="176"/>
      <c r="D4" s="176"/>
      <c r="E4" s="176"/>
      <c r="F4" s="177"/>
      <c r="G4" s="178">
        <v>45657</v>
      </c>
      <c r="H4" s="179"/>
      <c r="I4" s="179"/>
      <c r="J4" s="179"/>
      <c r="K4" s="180"/>
      <c r="L4" s="178">
        <v>45688</v>
      </c>
      <c r="M4" s="179"/>
      <c r="N4" s="179"/>
      <c r="O4" s="179"/>
      <c r="P4" s="180"/>
    </row>
    <row r="5" spans="1:16" ht="23.25" x14ac:dyDescent="0.35">
      <c r="A5" s="145"/>
      <c r="B5" s="146" t="s">
        <v>60</v>
      </c>
      <c r="C5" s="146" t="s">
        <v>61</v>
      </c>
      <c r="D5" s="146" t="s">
        <v>63</v>
      </c>
      <c r="E5" s="146" t="s">
        <v>99</v>
      </c>
      <c r="F5" s="146" t="s">
        <v>33</v>
      </c>
      <c r="G5" s="146" t="s">
        <v>60</v>
      </c>
      <c r="H5" s="146" t="s">
        <v>61</v>
      </c>
      <c r="I5" s="146" t="s">
        <v>63</v>
      </c>
      <c r="J5" s="146" t="s">
        <v>99</v>
      </c>
      <c r="K5" s="146" t="s">
        <v>33</v>
      </c>
      <c r="L5" s="146" t="s">
        <v>60</v>
      </c>
      <c r="M5" s="146" t="s">
        <v>61</v>
      </c>
      <c r="N5" s="146" t="s">
        <v>63</v>
      </c>
      <c r="O5" s="146" t="s">
        <v>99</v>
      </c>
      <c r="P5" s="146" t="s">
        <v>33</v>
      </c>
    </row>
    <row r="6" spans="1:16" ht="23.25" x14ac:dyDescent="0.35">
      <c r="A6" s="147"/>
      <c r="B6" s="148" t="s">
        <v>62</v>
      </c>
      <c r="C6" s="148" t="s">
        <v>62</v>
      </c>
      <c r="D6" s="148" t="s">
        <v>76</v>
      </c>
      <c r="E6" s="148" t="s">
        <v>31</v>
      </c>
      <c r="F6" s="148"/>
      <c r="G6" s="148" t="s">
        <v>62</v>
      </c>
      <c r="H6" s="148" t="s">
        <v>62</v>
      </c>
      <c r="I6" s="148" t="s">
        <v>76</v>
      </c>
      <c r="J6" s="148" t="s">
        <v>31</v>
      </c>
      <c r="K6" s="148"/>
      <c r="L6" s="148" t="s">
        <v>62</v>
      </c>
      <c r="M6" s="148" t="s">
        <v>62</v>
      </c>
      <c r="N6" s="148" t="s">
        <v>76</v>
      </c>
      <c r="O6" s="148" t="s">
        <v>31</v>
      </c>
      <c r="P6" s="148"/>
    </row>
    <row r="7" spans="1:16" ht="15" x14ac:dyDescent="0.25">
      <c r="A7" s="149" t="s">
        <v>64</v>
      </c>
      <c r="B7" s="150"/>
      <c r="C7" s="151"/>
      <c r="D7" s="151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x14ac:dyDescent="0.2">
      <c r="A8" s="152" t="s">
        <v>103</v>
      </c>
      <c r="B8" s="153">
        <v>-821530</v>
      </c>
      <c r="C8" s="153">
        <v>-6000025</v>
      </c>
      <c r="D8" s="153"/>
      <c r="E8" s="153">
        <v>7375452</v>
      </c>
      <c r="F8" s="153">
        <f>SUM(B8:E8)</f>
        <v>553897</v>
      </c>
      <c r="G8" s="154">
        <v>-14891586</v>
      </c>
      <c r="H8" s="153">
        <v>4394639</v>
      </c>
      <c r="I8" s="153"/>
      <c r="J8" s="153">
        <v>9427477</v>
      </c>
      <c r="K8" s="153">
        <f>SUM(G8:J8)</f>
        <v>-1069470</v>
      </c>
      <c r="L8" s="154">
        <f>+-8792686+3-431005-357812</f>
        <v>-9581500</v>
      </c>
      <c r="M8" s="153">
        <f>1414617-3+431005+357812</f>
        <v>2203431</v>
      </c>
      <c r="N8" s="153"/>
      <c r="O8" s="153">
        <v>9036329</v>
      </c>
      <c r="P8" s="153">
        <f>SUM(L8:O8)</f>
        <v>1658260</v>
      </c>
    </row>
    <row r="9" spans="1:16" x14ac:dyDescent="0.2">
      <c r="A9" s="155" t="s">
        <v>104</v>
      </c>
      <c r="B9" s="156">
        <v>1426</v>
      </c>
      <c r="C9" s="156"/>
      <c r="D9" s="156"/>
      <c r="E9" s="157"/>
      <c r="F9" s="157">
        <f t="shared" ref="F9:F13" si="0">SUM(B9:E9)</f>
        <v>1426</v>
      </c>
      <c r="G9" s="158">
        <v>1426</v>
      </c>
      <c r="H9" s="157"/>
      <c r="I9" s="157"/>
      <c r="J9" s="157"/>
      <c r="K9" s="159">
        <f t="shared" ref="K9:K13" si="1">SUM(G9:J9)</f>
        <v>1426</v>
      </c>
      <c r="L9" s="158">
        <v>1426</v>
      </c>
      <c r="M9" s="157"/>
      <c r="N9" s="157"/>
      <c r="O9" s="157"/>
      <c r="P9" s="159">
        <f t="shared" ref="P9:P13" si="2">SUM(L9:O9)</f>
        <v>1426</v>
      </c>
    </row>
    <row r="10" spans="1:16" x14ac:dyDescent="0.2">
      <c r="A10" s="152" t="s">
        <v>105</v>
      </c>
      <c r="B10" s="156">
        <v>180805</v>
      </c>
      <c r="C10" s="156">
        <v>-180805</v>
      </c>
      <c r="D10" s="156"/>
      <c r="E10" s="156"/>
      <c r="F10" s="157">
        <f t="shared" si="0"/>
        <v>0</v>
      </c>
      <c r="G10" s="158">
        <v>2306</v>
      </c>
      <c r="H10" s="156"/>
      <c r="I10" s="156"/>
      <c r="J10" s="156"/>
      <c r="K10" s="159">
        <f t="shared" si="1"/>
        <v>2306</v>
      </c>
      <c r="L10" s="158"/>
      <c r="M10" s="156"/>
      <c r="N10" s="156"/>
      <c r="O10" s="156"/>
      <c r="P10" s="159">
        <f t="shared" si="2"/>
        <v>0</v>
      </c>
    </row>
    <row r="11" spans="1:16" x14ac:dyDescent="0.2">
      <c r="A11" s="155" t="s">
        <v>106</v>
      </c>
      <c r="B11" s="156">
        <v>2046</v>
      </c>
      <c r="C11" s="156">
        <v>121348</v>
      </c>
      <c r="D11" s="156"/>
      <c r="E11" s="156"/>
      <c r="F11" s="157">
        <f t="shared" si="0"/>
        <v>123394</v>
      </c>
      <c r="G11" s="158"/>
      <c r="H11" s="156">
        <v>2025</v>
      </c>
      <c r="I11" s="156"/>
      <c r="J11" s="156"/>
      <c r="K11" s="159">
        <f t="shared" si="1"/>
        <v>2025</v>
      </c>
      <c r="L11" s="158">
        <v>778</v>
      </c>
      <c r="M11" s="156">
        <v>9362</v>
      </c>
      <c r="N11" s="156"/>
      <c r="O11" s="156"/>
      <c r="P11" s="159">
        <f t="shared" si="2"/>
        <v>10140</v>
      </c>
    </row>
    <row r="12" spans="1:16" x14ac:dyDescent="0.2">
      <c r="A12" s="152" t="s">
        <v>107</v>
      </c>
      <c r="B12" s="156">
        <v>-449272</v>
      </c>
      <c r="C12" s="156">
        <v>527985</v>
      </c>
      <c r="D12" s="156"/>
      <c r="E12" s="156"/>
      <c r="F12" s="157">
        <f t="shared" si="0"/>
        <v>78713</v>
      </c>
      <c r="G12" s="158">
        <v>192356</v>
      </c>
      <c r="H12" s="156"/>
      <c r="I12" s="156"/>
      <c r="J12" s="156"/>
      <c r="K12" s="159">
        <f t="shared" si="1"/>
        <v>192356</v>
      </c>
      <c r="L12" s="158">
        <v>169881</v>
      </c>
      <c r="M12" s="156"/>
      <c r="N12" s="156"/>
      <c r="O12" s="156"/>
      <c r="P12" s="159">
        <f t="shared" si="2"/>
        <v>169881</v>
      </c>
    </row>
    <row r="13" spans="1:16" x14ac:dyDescent="0.2">
      <c r="A13" s="155" t="s">
        <v>108</v>
      </c>
      <c r="B13" s="156">
        <v>19420</v>
      </c>
      <c r="C13" s="156"/>
      <c r="D13" s="156"/>
      <c r="E13" s="156"/>
      <c r="F13" s="157">
        <f t="shared" si="0"/>
        <v>19420</v>
      </c>
      <c r="G13" s="158">
        <v>23511</v>
      </c>
      <c r="H13" s="156"/>
      <c r="I13" s="156"/>
      <c r="J13" s="156"/>
      <c r="K13" s="159">
        <f t="shared" si="1"/>
        <v>23511</v>
      </c>
      <c r="L13" s="158">
        <v>16127</v>
      </c>
      <c r="M13" s="156"/>
      <c r="N13" s="156"/>
      <c r="O13" s="156"/>
      <c r="P13" s="159">
        <f t="shared" si="2"/>
        <v>16127</v>
      </c>
    </row>
    <row r="14" spans="1:16" ht="15" x14ac:dyDescent="0.25">
      <c r="A14" s="160" t="s">
        <v>65</v>
      </c>
      <c r="B14" s="161">
        <f t="shared" ref="B14:E14" si="3">SUM(B7:B13)</f>
        <v>-1067105</v>
      </c>
      <c r="C14" s="161">
        <f t="shared" si="3"/>
        <v>-5531497</v>
      </c>
      <c r="D14" s="161">
        <f t="shared" si="3"/>
        <v>0</v>
      </c>
      <c r="E14" s="161">
        <f t="shared" si="3"/>
        <v>7375452</v>
      </c>
      <c r="F14" s="161">
        <f>SUM(F7:F13)</f>
        <v>776850</v>
      </c>
      <c r="G14" s="161">
        <f t="shared" ref="G14:J14" si="4">SUM(G7:G13)</f>
        <v>-14671987</v>
      </c>
      <c r="H14" s="161">
        <f t="shared" si="4"/>
        <v>4396664</v>
      </c>
      <c r="I14" s="161">
        <f t="shared" si="4"/>
        <v>0</v>
      </c>
      <c r="J14" s="161">
        <f t="shared" si="4"/>
        <v>9427477</v>
      </c>
      <c r="K14" s="162">
        <f t="shared" ref="K14:P14" si="5">SUM(K7:K13)</f>
        <v>-847846</v>
      </c>
      <c r="L14" s="161">
        <f t="shared" si="5"/>
        <v>-9393288</v>
      </c>
      <c r="M14" s="161">
        <f t="shared" si="5"/>
        <v>2212793</v>
      </c>
      <c r="N14" s="161">
        <f t="shared" si="5"/>
        <v>0</v>
      </c>
      <c r="O14" s="161">
        <f t="shared" si="5"/>
        <v>9036329</v>
      </c>
      <c r="P14" s="162">
        <f t="shared" si="5"/>
        <v>1855834</v>
      </c>
    </row>
    <row r="15" spans="1:16" ht="15" x14ac:dyDescent="0.25">
      <c r="A15" s="160" t="s">
        <v>66</v>
      </c>
      <c r="B15" s="163">
        <v>3412</v>
      </c>
      <c r="C15" s="163"/>
      <c r="D15" s="163"/>
      <c r="E15" s="163"/>
      <c r="F15" s="163">
        <f>B15</f>
        <v>3412</v>
      </c>
      <c r="G15" s="163">
        <v>2753</v>
      </c>
      <c r="H15" s="163"/>
      <c r="I15" s="163"/>
      <c r="J15" s="163"/>
      <c r="K15" s="163">
        <f>G15</f>
        <v>2753</v>
      </c>
      <c r="L15" s="163">
        <v>2753</v>
      </c>
      <c r="M15" s="163"/>
      <c r="N15" s="163"/>
      <c r="O15" s="163"/>
      <c r="P15" s="163">
        <f>L15</f>
        <v>2753</v>
      </c>
    </row>
    <row r="16" spans="1:16" ht="15" x14ac:dyDescent="0.25">
      <c r="A16" s="149" t="s">
        <v>67</v>
      </c>
      <c r="B16" s="156"/>
      <c r="C16" s="157"/>
      <c r="D16" s="157"/>
      <c r="E16" s="157"/>
      <c r="F16" s="156"/>
      <c r="G16" s="156"/>
      <c r="H16" s="157"/>
      <c r="I16" s="157"/>
      <c r="J16" s="157"/>
      <c r="K16" s="156"/>
      <c r="L16" s="156"/>
      <c r="M16" s="157"/>
      <c r="N16" s="157"/>
      <c r="O16" s="157"/>
      <c r="P16" s="156"/>
    </row>
    <row r="17" spans="1:16" x14ac:dyDescent="0.2">
      <c r="A17" s="155" t="s">
        <v>109</v>
      </c>
      <c r="B17" s="158">
        <v>13210567</v>
      </c>
      <c r="C17" s="164"/>
      <c r="D17" s="164">
        <v>541768</v>
      </c>
      <c r="E17" s="157"/>
      <c r="F17" s="156">
        <f>SUM(B17:E17)</f>
        <v>13752335</v>
      </c>
      <c r="G17" s="156">
        <v>4656041</v>
      </c>
      <c r="H17" s="157"/>
      <c r="I17" s="157">
        <v>614082</v>
      </c>
      <c r="J17" s="157"/>
      <c r="K17" s="156">
        <f>SUM(G17:J17)</f>
        <v>5270123</v>
      </c>
      <c r="L17" s="165">
        <v>12697434</v>
      </c>
      <c r="M17" s="164"/>
      <c r="N17" s="164">
        <v>616090</v>
      </c>
      <c r="O17" s="157"/>
      <c r="P17" s="156">
        <f>SUM(L17:O17)</f>
        <v>13313524</v>
      </c>
    </row>
    <row r="18" spans="1:16" x14ac:dyDescent="0.2">
      <c r="A18" s="155" t="s">
        <v>110</v>
      </c>
      <c r="B18" s="158">
        <v>9223750</v>
      </c>
      <c r="C18" s="164"/>
      <c r="D18" s="164"/>
      <c r="E18" s="157"/>
      <c r="F18" s="156">
        <f t="shared" ref="F18:F24" si="6">SUM(B18:E18)</f>
        <v>9223750</v>
      </c>
      <c r="G18" s="156">
        <v>9684119</v>
      </c>
      <c r="H18" s="157"/>
      <c r="I18" s="157"/>
      <c r="J18" s="157"/>
      <c r="K18" s="156">
        <f t="shared" ref="K18:K24" si="7">SUM(G18:J18)</f>
        <v>9684119</v>
      </c>
      <c r="L18" s="165">
        <v>9722137</v>
      </c>
      <c r="M18" s="164"/>
      <c r="N18" s="164"/>
      <c r="O18" s="157"/>
      <c r="P18" s="156">
        <f t="shared" ref="P18:P24" si="8">SUM(L18:O18)</f>
        <v>9722137</v>
      </c>
    </row>
    <row r="19" spans="1:16" x14ac:dyDescent="0.2">
      <c r="A19" s="152" t="s">
        <v>111</v>
      </c>
      <c r="B19" s="158">
        <v>6593955</v>
      </c>
      <c r="C19" s="158"/>
      <c r="D19" s="158">
        <v>4515960</v>
      </c>
      <c r="E19" s="156"/>
      <c r="F19" s="156">
        <f t="shared" si="6"/>
        <v>11109915</v>
      </c>
      <c r="G19" s="156">
        <v>10231220</v>
      </c>
      <c r="H19" s="156"/>
      <c r="I19" s="156">
        <v>2396307</v>
      </c>
      <c r="J19" s="156"/>
      <c r="K19" s="156">
        <f t="shared" si="7"/>
        <v>12627527</v>
      </c>
      <c r="L19" s="165">
        <v>12422309</v>
      </c>
      <c r="M19" s="165"/>
      <c r="N19" s="165">
        <v>4688236</v>
      </c>
      <c r="O19" s="156"/>
      <c r="P19" s="156">
        <f t="shared" si="8"/>
        <v>17110545</v>
      </c>
    </row>
    <row r="20" spans="1:16" x14ac:dyDescent="0.2">
      <c r="A20" s="155" t="s">
        <v>112</v>
      </c>
      <c r="B20" s="158">
        <v>213</v>
      </c>
      <c r="C20" s="158"/>
      <c r="D20" s="158"/>
      <c r="E20" s="156"/>
      <c r="F20" s="156">
        <f t="shared" si="6"/>
        <v>213</v>
      </c>
      <c r="G20" s="156">
        <v>223</v>
      </c>
      <c r="H20" s="156"/>
      <c r="I20" s="156"/>
      <c r="J20" s="156"/>
      <c r="K20" s="156">
        <f t="shared" si="7"/>
        <v>223</v>
      </c>
      <c r="L20" s="165">
        <v>224</v>
      </c>
      <c r="M20" s="165"/>
      <c r="N20" s="165"/>
      <c r="O20" s="156"/>
      <c r="P20" s="156">
        <f t="shared" si="8"/>
        <v>224</v>
      </c>
    </row>
    <row r="21" spans="1:16" x14ac:dyDescent="0.2">
      <c r="A21" s="152" t="s">
        <v>113</v>
      </c>
      <c r="B21" s="158">
        <v>9497</v>
      </c>
      <c r="C21" s="158"/>
      <c r="D21" s="158"/>
      <c r="E21" s="156"/>
      <c r="F21" s="156">
        <f t="shared" si="6"/>
        <v>9497</v>
      </c>
      <c r="G21" s="156">
        <v>9953</v>
      </c>
      <c r="H21" s="156"/>
      <c r="I21" s="156"/>
      <c r="J21" s="156"/>
      <c r="K21" s="156">
        <f t="shared" si="7"/>
        <v>9953</v>
      </c>
      <c r="L21" s="165">
        <v>9990</v>
      </c>
      <c r="M21" s="165"/>
      <c r="N21" s="165"/>
      <c r="O21" s="156"/>
      <c r="P21" s="156">
        <f t="shared" si="8"/>
        <v>9990</v>
      </c>
    </row>
    <row r="22" spans="1:16" x14ac:dyDescent="0.2">
      <c r="A22" s="152" t="s">
        <v>264</v>
      </c>
      <c r="B22" s="158">
        <v>4226028</v>
      </c>
      <c r="C22" s="158"/>
      <c r="D22" s="158"/>
      <c r="E22" s="156"/>
      <c r="F22" s="156">
        <f t="shared" si="6"/>
        <v>4226028</v>
      </c>
      <c r="G22" s="156"/>
      <c r="H22" s="156"/>
      <c r="I22" s="156"/>
      <c r="J22" s="156"/>
      <c r="K22" s="156">
        <f t="shared" si="7"/>
        <v>0</v>
      </c>
      <c r="L22" s="165"/>
      <c r="M22" s="165"/>
      <c r="N22" s="165"/>
      <c r="O22" s="156"/>
      <c r="P22" s="156">
        <f t="shared" si="8"/>
        <v>0</v>
      </c>
    </row>
    <row r="23" spans="1:16" x14ac:dyDescent="0.2">
      <c r="A23" s="152" t="s">
        <v>181</v>
      </c>
      <c r="B23" s="156"/>
      <c r="C23" s="156"/>
      <c r="D23" s="156"/>
      <c r="E23" s="156"/>
      <c r="F23" s="156">
        <f t="shared" si="6"/>
        <v>0</v>
      </c>
      <c r="G23" s="156">
        <v>4435227</v>
      </c>
      <c r="H23" s="156"/>
      <c r="I23" s="156"/>
      <c r="J23" s="156"/>
      <c r="K23" s="156">
        <f t="shared" si="7"/>
        <v>4435227</v>
      </c>
      <c r="L23" s="156"/>
      <c r="M23" s="156"/>
      <c r="N23" s="156"/>
      <c r="O23" s="156"/>
      <c r="P23" s="156">
        <f t="shared" si="8"/>
        <v>0</v>
      </c>
    </row>
    <row r="24" spans="1:16" x14ac:dyDescent="0.2">
      <c r="A24" s="152" t="s">
        <v>127</v>
      </c>
      <c r="B24" s="156">
        <v>8440313</v>
      </c>
      <c r="C24" s="156"/>
      <c r="D24" s="156"/>
      <c r="E24" s="156"/>
      <c r="F24" s="156">
        <f t="shared" si="6"/>
        <v>8440313</v>
      </c>
      <c r="G24" s="156">
        <v>8856937</v>
      </c>
      <c r="H24" s="156"/>
      <c r="I24" s="156"/>
      <c r="J24" s="156"/>
      <c r="K24" s="156">
        <f t="shared" si="7"/>
        <v>8856937</v>
      </c>
      <c r="L24" s="156"/>
      <c r="M24" s="156"/>
      <c r="N24" s="156"/>
      <c r="O24" s="156"/>
      <c r="P24" s="156">
        <f t="shared" si="8"/>
        <v>0</v>
      </c>
    </row>
    <row r="25" spans="1:16" x14ac:dyDescent="0.2">
      <c r="A25" s="152" t="s">
        <v>266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>
        <v>4452057</v>
      </c>
      <c r="M25" s="156"/>
      <c r="N25" s="156"/>
      <c r="O25" s="156"/>
      <c r="P25" s="156">
        <f>L25</f>
        <v>4452057</v>
      </c>
    </row>
    <row r="26" spans="1:16" x14ac:dyDescent="0.2">
      <c r="A26" s="152" t="s">
        <v>265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>
        <v>8896515</v>
      </c>
      <c r="M26" s="156"/>
      <c r="N26" s="156"/>
      <c r="O26" s="156"/>
      <c r="P26" s="156">
        <f>L26</f>
        <v>8896515</v>
      </c>
    </row>
    <row r="27" spans="1:16" ht="15" x14ac:dyDescent="0.25">
      <c r="A27" s="160" t="s">
        <v>68</v>
      </c>
      <c r="B27" s="166">
        <f>SUM(B16:B26)</f>
        <v>41704323</v>
      </c>
      <c r="C27" s="161">
        <f t="shared" ref="C27:P27" si="9">SUM(C16:C26)</f>
        <v>0</v>
      </c>
      <c r="D27" s="161">
        <f t="shared" si="9"/>
        <v>5057728</v>
      </c>
      <c r="E27" s="161">
        <f t="shared" si="9"/>
        <v>0</v>
      </c>
      <c r="F27" s="161">
        <f t="shared" si="9"/>
        <v>46762051</v>
      </c>
      <c r="G27" s="166">
        <f t="shared" si="9"/>
        <v>37873720</v>
      </c>
      <c r="H27" s="161">
        <f t="shared" si="9"/>
        <v>0</v>
      </c>
      <c r="I27" s="161">
        <f t="shared" si="9"/>
        <v>3010389</v>
      </c>
      <c r="J27" s="161">
        <f t="shared" si="9"/>
        <v>0</v>
      </c>
      <c r="K27" s="161">
        <f t="shared" si="9"/>
        <v>40884109</v>
      </c>
      <c r="L27" s="166">
        <f t="shared" si="9"/>
        <v>48200666</v>
      </c>
      <c r="M27" s="161">
        <f t="shared" si="9"/>
        <v>0</v>
      </c>
      <c r="N27" s="161">
        <f t="shared" si="9"/>
        <v>5304326</v>
      </c>
      <c r="O27" s="161">
        <f t="shared" si="9"/>
        <v>0</v>
      </c>
      <c r="P27" s="161">
        <f t="shared" si="9"/>
        <v>53504992</v>
      </c>
    </row>
    <row r="28" spans="1:16" ht="15" customHeight="1" x14ac:dyDescent="0.25">
      <c r="A28" s="167" t="s">
        <v>69</v>
      </c>
      <c r="B28" s="168">
        <f>B27+B15+B14</f>
        <v>40640630</v>
      </c>
      <c r="C28" s="168">
        <f>C14+C15+C27</f>
        <v>-5531497</v>
      </c>
      <c r="D28" s="168">
        <f>D27+D14</f>
        <v>5057728</v>
      </c>
      <c r="E28" s="168">
        <f>E27+E14</f>
        <v>7375452</v>
      </c>
      <c r="F28" s="169">
        <f>F27+F15+F14</f>
        <v>47542313</v>
      </c>
      <c r="G28" s="168">
        <f>G27+G15+G14</f>
        <v>23204486</v>
      </c>
      <c r="H28" s="168">
        <f>H27+H14</f>
        <v>4396664</v>
      </c>
      <c r="I28" s="168">
        <f>I27+I14</f>
        <v>3010389</v>
      </c>
      <c r="J28" s="168">
        <f>J27+J14</f>
        <v>9427477</v>
      </c>
      <c r="K28" s="169">
        <f>K27+K15+K14</f>
        <v>40039016</v>
      </c>
      <c r="L28" s="168">
        <f>L14+L15+L27</f>
        <v>38810131</v>
      </c>
      <c r="M28" s="168">
        <f>M27+M14</f>
        <v>2212793</v>
      </c>
      <c r="N28" s="168">
        <f>N27+N14</f>
        <v>5304326</v>
      </c>
      <c r="O28" s="168">
        <f>O27+O14</f>
        <v>9036329</v>
      </c>
      <c r="P28" s="169">
        <f>P27+P15+P14</f>
        <v>55363579</v>
      </c>
    </row>
    <row r="29" spans="1:16" ht="15" x14ac:dyDescent="0.2">
      <c r="F29" s="100"/>
      <c r="G29" s="100"/>
      <c r="H29" s="100"/>
      <c r="I29" s="100"/>
      <c r="J29" s="100"/>
      <c r="K29" s="104"/>
      <c r="L29" s="100"/>
      <c r="M29" s="100"/>
      <c r="N29" s="100"/>
      <c r="O29" s="100"/>
      <c r="P29" s="100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42"/>
  <sheetViews>
    <sheetView zoomScaleNormal="100" workbookViewId="0">
      <selection activeCell="B5" sqref="B5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184"/>
      <c r="B1" s="185"/>
      <c r="C1" s="185"/>
      <c r="D1" s="186"/>
    </row>
    <row r="2" spans="1:14" ht="19.5" customHeight="1" x14ac:dyDescent="0.25">
      <c r="A2" s="181" t="s">
        <v>267</v>
      </c>
      <c r="B2" s="182"/>
      <c r="C2" s="182"/>
      <c r="D2" s="183"/>
    </row>
    <row r="3" spans="1:14" ht="19.5" customHeight="1" x14ac:dyDescent="0.25">
      <c r="A3" s="101" t="s">
        <v>37</v>
      </c>
      <c r="B3" s="115" t="s">
        <v>70</v>
      </c>
      <c r="C3" s="87" t="s">
        <v>38</v>
      </c>
      <c r="D3" s="10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150</v>
      </c>
      <c r="B5" s="46" t="s">
        <v>194</v>
      </c>
      <c r="C5" s="123">
        <v>137424.72</v>
      </c>
      <c r="D5" s="103">
        <v>45678</v>
      </c>
      <c r="E5" s="46"/>
    </row>
    <row r="6" spans="1:14" ht="19.5" customHeight="1" x14ac:dyDescent="0.2">
      <c r="A6" s="56" t="s">
        <v>268</v>
      </c>
      <c r="B6" s="46" t="s">
        <v>630</v>
      </c>
      <c r="C6" s="124">
        <v>77892</v>
      </c>
      <c r="D6" s="95">
        <v>45671</v>
      </c>
      <c r="E6" s="46"/>
    </row>
    <row r="7" spans="1:14" ht="19.5" customHeight="1" x14ac:dyDescent="0.2">
      <c r="A7" s="56" t="s">
        <v>269</v>
      </c>
      <c r="B7" s="46" t="s">
        <v>270</v>
      </c>
      <c r="C7" s="124">
        <v>70637</v>
      </c>
      <c r="D7" s="95">
        <v>45678</v>
      </c>
      <c r="E7" s="46"/>
    </row>
    <row r="8" spans="1:14" ht="19.5" customHeight="1" x14ac:dyDescent="0.2">
      <c r="A8" s="56" t="s">
        <v>136</v>
      </c>
      <c r="B8" s="46" t="s">
        <v>77</v>
      </c>
      <c r="C8" s="124">
        <v>68521.81</v>
      </c>
      <c r="D8" s="95">
        <v>45678</v>
      </c>
      <c r="E8" s="46"/>
    </row>
    <row r="9" spans="1:14" ht="19.5" customHeight="1" x14ac:dyDescent="0.2">
      <c r="A9" s="56" t="s">
        <v>126</v>
      </c>
      <c r="B9" s="46" t="s">
        <v>213</v>
      </c>
      <c r="C9" s="124">
        <v>65266.32</v>
      </c>
      <c r="D9" s="95">
        <v>45673</v>
      </c>
      <c r="E9" s="46"/>
    </row>
    <row r="10" spans="1:14" ht="19.5" customHeight="1" x14ac:dyDescent="0.2">
      <c r="A10" s="56" t="s">
        <v>271</v>
      </c>
      <c r="B10" s="46" t="s">
        <v>631</v>
      </c>
      <c r="C10" s="124">
        <v>63461</v>
      </c>
      <c r="D10" s="95">
        <v>45670</v>
      </c>
      <c r="E10" s="46"/>
    </row>
    <row r="11" spans="1:14" ht="19.5" customHeight="1" x14ac:dyDescent="0.2">
      <c r="A11" s="56" t="s">
        <v>156</v>
      </c>
      <c r="B11" s="46" t="s">
        <v>633</v>
      </c>
      <c r="C11" s="124">
        <v>57001.2</v>
      </c>
      <c r="D11" s="95">
        <v>45687</v>
      </c>
      <c r="E11" s="46"/>
    </row>
    <row r="12" spans="1:14" ht="19.5" customHeight="1" x14ac:dyDescent="0.2">
      <c r="A12" s="56" t="s">
        <v>150</v>
      </c>
      <c r="B12" s="46" t="s">
        <v>214</v>
      </c>
      <c r="C12" s="124">
        <v>54279.63</v>
      </c>
      <c r="D12" s="95">
        <v>45678</v>
      </c>
      <c r="E12" s="46"/>
    </row>
    <row r="13" spans="1:14" ht="19.5" customHeight="1" x14ac:dyDescent="0.2">
      <c r="A13" s="56" t="s">
        <v>272</v>
      </c>
      <c r="B13" s="46" t="s">
        <v>632</v>
      </c>
      <c r="C13" s="124">
        <v>47021.18</v>
      </c>
      <c r="D13" s="95">
        <v>45687</v>
      </c>
      <c r="E13" s="46"/>
      <c r="N13" s="132"/>
    </row>
    <row r="14" spans="1:14" ht="19.5" customHeight="1" x14ac:dyDescent="0.2">
      <c r="A14" s="56" t="s">
        <v>273</v>
      </c>
      <c r="B14" s="46" t="s">
        <v>274</v>
      </c>
      <c r="C14" s="124">
        <v>44551.59</v>
      </c>
      <c r="D14" s="95">
        <v>45665</v>
      </c>
      <c r="E14" s="46"/>
    </row>
    <row r="15" spans="1:14" ht="19.5" customHeight="1" x14ac:dyDescent="0.2">
      <c r="A15" s="56" t="s">
        <v>78</v>
      </c>
      <c r="B15" s="46" t="s">
        <v>197</v>
      </c>
      <c r="C15" s="124">
        <v>41250</v>
      </c>
      <c r="D15" s="95">
        <v>45670</v>
      </c>
      <c r="E15" s="46"/>
    </row>
    <row r="16" spans="1:14" ht="19.5" customHeight="1" x14ac:dyDescent="0.2">
      <c r="A16" s="56" t="s">
        <v>275</v>
      </c>
      <c r="B16" s="46" t="s">
        <v>276</v>
      </c>
      <c r="C16" s="124">
        <v>40875</v>
      </c>
      <c r="D16" s="95">
        <v>45678</v>
      </c>
      <c r="E16" s="46"/>
    </row>
    <row r="17" spans="1:14" ht="19.5" customHeight="1" x14ac:dyDescent="0.2">
      <c r="A17" s="56" t="s">
        <v>277</v>
      </c>
      <c r="B17" s="46" t="s">
        <v>278</v>
      </c>
      <c r="C17" s="124">
        <v>39729.57</v>
      </c>
      <c r="D17" s="95">
        <v>45678</v>
      </c>
      <c r="E17" s="46"/>
      <c r="N17" s="132"/>
    </row>
    <row r="18" spans="1:14" ht="19.5" customHeight="1" x14ac:dyDescent="0.2">
      <c r="A18" s="56" t="s">
        <v>279</v>
      </c>
      <c r="B18" s="46" t="s">
        <v>280</v>
      </c>
      <c r="C18" s="124">
        <v>38864.49</v>
      </c>
      <c r="D18" s="95">
        <v>45673</v>
      </c>
      <c r="E18" s="46"/>
    </row>
    <row r="19" spans="1:14" ht="19.5" customHeight="1" x14ac:dyDescent="0.2">
      <c r="A19" s="56" t="s">
        <v>281</v>
      </c>
      <c r="B19" s="46" t="s">
        <v>282</v>
      </c>
      <c r="C19" s="124">
        <v>37500</v>
      </c>
      <c r="D19" s="95">
        <v>45665</v>
      </c>
      <c r="E19" s="46"/>
    </row>
    <row r="20" spans="1:14" ht="19.5" customHeight="1" x14ac:dyDescent="0.2">
      <c r="A20" s="56" t="s">
        <v>156</v>
      </c>
      <c r="B20" s="46" t="s">
        <v>283</v>
      </c>
      <c r="C20" s="124">
        <v>35951.78</v>
      </c>
      <c r="D20" s="95">
        <v>45667</v>
      </c>
      <c r="E20" s="46"/>
    </row>
    <row r="21" spans="1:14" ht="19.5" customHeight="1" x14ac:dyDescent="0.2">
      <c r="A21" s="56" t="s">
        <v>147</v>
      </c>
      <c r="B21" s="46" t="s">
        <v>284</v>
      </c>
      <c r="C21" s="124">
        <v>27650</v>
      </c>
      <c r="D21" s="95">
        <v>45667</v>
      </c>
      <c r="E21" s="46"/>
    </row>
    <row r="22" spans="1:14" ht="19.5" customHeight="1" x14ac:dyDescent="0.2">
      <c r="A22" s="56" t="s">
        <v>285</v>
      </c>
      <c r="B22" s="46" t="s">
        <v>286</v>
      </c>
      <c r="C22" s="124">
        <v>25000</v>
      </c>
      <c r="D22" s="95">
        <v>45665</v>
      </c>
      <c r="E22" s="46"/>
    </row>
    <row r="23" spans="1:14" ht="19.5" customHeight="1" x14ac:dyDescent="0.2">
      <c r="A23" s="56" t="s">
        <v>287</v>
      </c>
      <c r="B23" s="46" t="s">
        <v>288</v>
      </c>
      <c r="C23" s="124">
        <v>25000</v>
      </c>
      <c r="D23" s="95">
        <v>45671</v>
      </c>
      <c r="E23" s="46"/>
    </row>
    <row r="24" spans="1:14" ht="19.5" customHeight="1" x14ac:dyDescent="0.2">
      <c r="A24" s="56" t="s">
        <v>289</v>
      </c>
      <c r="B24" s="46" t="s">
        <v>82</v>
      </c>
      <c r="C24" s="124">
        <v>24188</v>
      </c>
      <c r="D24" s="95">
        <v>45685</v>
      </c>
      <c r="E24" s="46"/>
    </row>
    <row r="25" spans="1:14" ht="19.5" customHeight="1" x14ac:dyDescent="0.2">
      <c r="A25" s="56" t="s">
        <v>289</v>
      </c>
      <c r="B25" s="46" t="s">
        <v>82</v>
      </c>
      <c r="C25" s="93">
        <v>24188</v>
      </c>
      <c r="D25" s="95">
        <v>45686</v>
      </c>
      <c r="E25" s="46"/>
    </row>
    <row r="26" spans="1:14" ht="19.5" customHeight="1" x14ac:dyDescent="0.2">
      <c r="A26" s="56" t="s">
        <v>79</v>
      </c>
      <c r="B26" s="46" t="s">
        <v>77</v>
      </c>
      <c r="C26" s="93">
        <v>22530.02</v>
      </c>
      <c r="D26" s="95">
        <v>45667</v>
      </c>
      <c r="E26" s="46"/>
    </row>
    <row r="27" spans="1:14" ht="19.5" customHeight="1" x14ac:dyDescent="0.2">
      <c r="A27" s="56" t="s">
        <v>117</v>
      </c>
      <c r="B27" s="46" t="s">
        <v>146</v>
      </c>
      <c r="C27" s="93">
        <v>20270</v>
      </c>
      <c r="D27" s="95">
        <v>45665</v>
      </c>
      <c r="E27" s="46"/>
    </row>
    <row r="28" spans="1:14" ht="19.5" customHeight="1" x14ac:dyDescent="0.2">
      <c r="A28" s="56" t="s">
        <v>215</v>
      </c>
      <c r="B28" s="46" t="s">
        <v>77</v>
      </c>
      <c r="C28" s="93">
        <v>20169.02</v>
      </c>
      <c r="D28" s="95">
        <v>45687</v>
      </c>
      <c r="E28" s="46"/>
    </row>
    <row r="29" spans="1:14" ht="19.5" customHeight="1" x14ac:dyDescent="0.2">
      <c r="A29" s="56" t="s">
        <v>290</v>
      </c>
      <c r="B29" s="46" t="s">
        <v>291</v>
      </c>
      <c r="C29" s="93">
        <v>18379</v>
      </c>
      <c r="D29" s="95">
        <v>45665</v>
      </c>
      <c r="E29" s="46"/>
    </row>
    <row r="30" spans="1:14" ht="19.5" customHeight="1" x14ac:dyDescent="0.2">
      <c r="A30" s="56" t="s">
        <v>96</v>
      </c>
      <c r="B30" s="46" t="s">
        <v>88</v>
      </c>
      <c r="C30" s="93">
        <v>18161.060000000001</v>
      </c>
      <c r="D30" s="95">
        <v>45678</v>
      </c>
      <c r="E30" s="46"/>
    </row>
    <row r="31" spans="1:14" ht="19.5" customHeight="1" x14ac:dyDescent="0.2">
      <c r="A31" s="56" t="s">
        <v>292</v>
      </c>
      <c r="B31" s="46" t="s">
        <v>293</v>
      </c>
      <c r="C31" s="93">
        <v>17510</v>
      </c>
      <c r="D31" s="95">
        <v>45665</v>
      </c>
      <c r="E31" s="46"/>
    </row>
    <row r="32" spans="1:14" ht="19.5" customHeight="1" x14ac:dyDescent="0.2">
      <c r="A32" s="56" t="s">
        <v>152</v>
      </c>
      <c r="B32" s="46" t="s">
        <v>294</v>
      </c>
      <c r="C32" s="93">
        <v>17242.68</v>
      </c>
      <c r="D32" s="95">
        <v>45671</v>
      </c>
      <c r="E32" s="46"/>
    </row>
    <row r="33" spans="1:5" ht="19.5" customHeight="1" x14ac:dyDescent="0.2">
      <c r="A33" s="56" t="s">
        <v>96</v>
      </c>
      <c r="B33" s="46" t="s">
        <v>88</v>
      </c>
      <c r="C33" s="93">
        <v>17225.16</v>
      </c>
      <c r="D33" s="95">
        <v>45665</v>
      </c>
      <c r="E33" s="46"/>
    </row>
    <row r="34" spans="1:5" ht="19.5" customHeight="1" x14ac:dyDescent="0.2">
      <c r="A34" s="56" t="s">
        <v>215</v>
      </c>
      <c r="B34" s="46" t="s">
        <v>77</v>
      </c>
      <c r="C34" s="93">
        <v>15988.83</v>
      </c>
      <c r="D34" s="95">
        <v>45673</v>
      </c>
      <c r="E34" s="46"/>
    </row>
    <row r="35" spans="1:5" ht="19.5" customHeight="1" x14ac:dyDescent="0.2">
      <c r="A35" s="56" t="s">
        <v>196</v>
      </c>
      <c r="B35" s="46" t="s">
        <v>295</v>
      </c>
      <c r="C35" s="93">
        <v>15353.42</v>
      </c>
      <c r="D35" s="95">
        <v>45665</v>
      </c>
      <c r="E35" s="46"/>
    </row>
    <row r="36" spans="1:5" ht="19.5" customHeight="1" x14ac:dyDescent="0.2">
      <c r="A36" s="56" t="s">
        <v>201</v>
      </c>
      <c r="B36" s="139" t="s">
        <v>296</v>
      </c>
      <c r="C36" s="93">
        <v>14084</v>
      </c>
      <c r="D36" s="95">
        <v>45671</v>
      </c>
      <c r="E36" s="46"/>
    </row>
    <row r="37" spans="1:5" ht="19.5" customHeight="1" x14ac:dyDescent="0.2">
      <c r="A37" s="56" t="s">
        <v>297</v>
      </c>
      <c r="B37" s="46" t="s">
        <v>298</v>
      </c>
      <c r="C37" s="93">
        <v>13957.12</v>
      </c>
      <c r="D37" s="95">
        <v>45671</v>
      </c>
      <c r="E37" s="46"/>
    </row>
    <row r="38" spans="1:5" ht="19.5" customHeight="1" x14ac:dyDescent="0.2">
      <c r="A38" s="56" t="s">
        <v>128</v>
      </c>
      <c r="B38" s="46" t="s">
        <v>77</v>
      </c>
      <c r="C38" s="93">
        <v>13022.89</v>
      </c>
      <c r="D38" s="95">
        <v>45674</v>
      </c>
      <c r="E38" s="46"/>
    </row>
    <row r="39" spans="1:5" ht="19.5" customHeight="1" x14ac:dyDescent="0.2">
      <c r="A39" s="56" t="s">
        <v>299</v>
      </c>
      <c r="B39" s="46" t="s">
        <v>300</v>
      </c>
      <c r="C39" s="93">
        <v>12604.5</v>
      </c>
      <c r="D39" s="95">
        <v>45685</v>
      </c>
      <c r="E39" s="46"/>
    </row>
    <row r="40" spans="1:5" ht="19.5" customHeight="1" x14ac:dyDescent="0.2">
      <c r="A40" s="56" t="s">
        <v>182</v>
      </c>
      <c r="B40" s="46" t="s">
        <v>183</v>
      </c>
      <c r="C40" s="93">
        <v>12337.5</v>
      </c>
      <c r="D40" s="95">
        <v>45665</v>
      </c>
      <c r="E40" s="46"/>
    </row>
    <row r="41" spans="1:5" ht="19.5" customHeight="1" x14ac:dyDescent="0.2">
      <c r="A41" s="56" t="s">
        <v>301</v>
      </c>
      <c r="B41" s="46" t="s">
        <v>302</v>
      </c>
      <c r="C41" s="93">
        <v>12331.8</v>
      </c>
      <c r="D41" s="95">
        <v>45665</v>
      </c>
      <c r="E41" s="46"/>
    </row>
    <row r="42" spans="1:5" ht="19.5" customHeight="1" x14ac:dyDescent="0.2">
      <c r="A42" s="56" t="s">
        <v>303</v>
      </c>
      <c r="B42" s="46" t="s">
        <v>304</v>
      </c>
      <c r="C42" s="93">
        <v>11500</v>
      </c>
      <c r="D42" s="95">
        <v>45665</v>
      </c>
      <c r="E42" s="46"/>
    </row>
    <row r="43" spans="1:5" ht="19.5" customHeight="1" x14ac:dyDescent="0.2">
      <c r="A43" s="56" t="s">
        <v>121</v>
      </c>
      <c r="B43" s="46" t="s">
        <v>86</v>
      </c>
      <c r="C43" s="93">
        <v>11003.97</v>
      </c>
      <c r="D43" s="95">
        <v>45667</v>
      </c>
      <c r="E43" s="46"/>
    </row>
    <row r="44" spans="1:5" ht="19.5" customHeight="1" x14ac:dyDescent="0.2">
      <c r="A44" s="56" t="s">
        <v>305</v>
      </c>
      <c r="B44" s="46" t="s">
        <v>306</v>
      </c>
      <c r="C44" s="93">
        <v>10476.4</v>
      </c>
      <c r="D44" s="95">
        <v>45680</v>
      </c>
      <c r="E44" s="46"/>
    </row>
    <row r="45" spans="1:5" ht="19.5" customHeight="1" x14ac:dyDescent="0.2">
      <c r="A45" s="56" t="s">
        <v>299</v>
      </c>
      <c r="B45" s="46" t="s">
        <v>307</v>
      </c>
      <c r="C45" s="93">
        <v>10337.89</v>
      </c>
      <c r="D45" s="95">
        <v>45685</v>
      </c>
      <c r="E45" s="46"/>
    </row>
    <row r="46" spans="1:5" ht="19.5" customHeight="1" x14ac:dyDescent="0.2">
      <c r="A46" s="56" t="s">
        <v>96</v>
      </c>
      <c r="B46" s="46" t="s">
        <v>88</v>
      </c>
      <c r="C46" s="93">
        <v>9754.85</v>
      </c>
      <c r="D46" s="95">
        <v>45685</v>
      </c>
      <c r="E46" s="46"/>
    </row>
    <row r="47" spans="1:5" ht="19.5" customHeight="1" x14ac:dyDescent="0.2">
      <c r="A47" s="56" t="s">
        <v>139</v>
      </c>
      <c r="B47" s="46" t="s">
        <v>308</v>
      </c>
      <c r="C47" s="93">
        <v>9666.75</v>
      </c>
      <c r="D47" s="95">
        <v>45667</v>
      </c>
      <c r="E47" s="46"/>
    </row>
    <row r="48" spans="1:5" ht="19.5" customHeight="1" x14ac:dyDescent="0.2">
      <c r="A48" s="56" t="s">
        <v>309</v>
      </c>
      <c r="B48" s="46" t="s">
        <v>151</v>
      </c>
      <c r="C48" s="93">
        <v>9300</v>
      </c>
      <c r="D48" s="95">
        <v>45672</v>
      </c>
      <c r="E48" s="46"/>
    </row>
    <row r="49" spans="1:5" ht="19.5" customHeight="1" x14ac:dyDescent="0.2">
      <c r="A49" s="56" t="s">
        <v>221</v>
      </c>
      <c r="B49" s="46" t="s">
        <v>310</v>
      </c>
      <c r="C49" s="93">
        <v>9089</v>
      </c>
      <c r="D49" s="95">
        <v>45671</v>
      </c>
      <c r="E49" s="46"/>
    </row>
    <row r="50" spans="1:5" ht="19.5" customHeight="1" x14ac:dyDescent="0.2">
      <c r="A50" s="56" t="s">
        <v>277</v>
      </c>
      <c r="B50" s="46" t="s">
        <v>311</v>
      </c>
      <c r="C50" s="93">
        <v>6988.27</v>
      </c>
      <c r="D50" s="95">
        <v>45671</v>
      </c>
      <c r="E50" s="46"/>
    </row>
    <row r="51" spans="1:5" ht="19.5" customHeight="1" x14ac:dyDescent="0.2">
      <c r="A51" s="56" t="s">
        <v>211</v>
      </c>
      <c r="B51" s="46" t="s">
        <v>312</v>
      </c>
      <c r="C51" s="93">
        <v>6800</v>
      </c>
      <c r="D51" s="95">
        <v>45672</v>
      </c>
      <c r="E51" s="46"/>
    </row>
    <row r="52" spans="1:5" ht="19.5" customHeight="1" x14ac:dyDescent="0.2">
      <c r="A52" s="56" t="s">
        <v>313</v>
      </c>
      <c r="B52" s="46" t="s">
        <v>314</v>
      </c>
      <c r="C52" s="93">
        <v>6575</v>
      </c>
      <c r="D52" s="95">
        <v>45685</v>
      </c>
      <c r="E52" s="46"/>
    </row>
    <row r="53" spans="1:5" ht="19.5" customHeight="1" x14ac:dyDescent="0.2">
      <c r="A53" s="56" t="s">
        <v>234</v>
      </c>
      <c r="B53" s="46" t="s">
        <v>315</v>
      </c>
      <c r="C53" s="93">
        <v>6532</v>
      </c>
      <c r="D53" s="95">
        <v>45671</v>
      </c>
      <c r="E53" s="46"/>
    </row>
    <row r="54" spans="1:5" ht="19.5" customHeight="1" x14ac:dyDescent="0.2">
      <c r="A54" s="56" t="s">
        <v>316</v>
      </c>
      <c r="B54" s="46" t="s">
        <v>317</v>
      </c>
      <c r="C54" s="93">
        <v>6500</v>
      </c>
      <c r="D54" s="95">
        <v>45673</v>
      </c>
      <c r="E54" s="46"/>
    </row>
    <row r="55" spans="1:5" ht="19.5" customHeight="1" x14ac:dyDescent="0.2">
      <c r="A55" s="56" t="s">
        <v>211</v>
      </c>
      <c r="B55" s="46" t="s">
        <v>318</v>
      </c>
      <c r="C55" s="93">
        <v>6100</v>
      </c>
      <c r="D55" s="95">
        <v>45687</v>
      </c>
      <c r="E55" s="46"/>
    </row>
    <row r="56" spans="1:5" ht="19.5" customHeight="1" x14ac:dyDescent="0.2">
      <c r="A56" s="56" t="s">
        <v>121</v>
      </c>
      <c r="B56" s="46" t="s">
        <v>80</v>
      </c>
      <c r="C56" s="93">
        <v>5775.14</v>
      </c>
      <c r="D56" s="95">
        <v>45678</v>
      </c>
      <c r="E56" s="46"/>
    </row>
    <row r="57" spans="1:5" ht="19.5" customHeight="1" x14ac:dyDescent="0.2">
      <c r="A57" s="56" t="s">
        <v>319</v>
      </c>
      <c r="B57" s="46" t="s">
        <v>320</v>
      </c>
      <c r="C57" s="93">
        <v>5466.95</v>
      </c>
      <c r="D57" s="95">
        <v>45671</v>
      </c>
      <c r="E57" s="46"/>
    </row>
    <row r="58" spans="1:5" ht="19.5" customHeight="1" x14ac:dyDescent="0.2">
      <c r="A58" s="56" t="s">
        <v>138</v>
      </c>
      <c r="B58" s="46" t="s">
        <v>321</v>
      </c>
      <c r="C58" s="93">
        <v>5463.41</v>
      </c>
      <c r="D58" s="95">
        <v>45671</v>
      </c>
      <c r="E58" s="46"/>
    </row>
    <row r="59" spans="1:5" ht="19.5" customHeight="1" x14ac:dyDescent="0.2">
      <c r="A59" s="56" t="s">
        <v>96</v>
      </c>
      <c r="B59" s="46" t="s">
        <v>88</v>
      </c>
      <c r="C59" s="93">
        <v>5046.33</v>
      </c>
      <c r="D59" s="95">
        <v>45687</v>
      </c>
      <c r="E59" s="46"/>
    </row>
    <row r="60" spans="1:5" ht="19.5" customHeight="1" x14ac:dyDescent="0.2">
      <c r="A60" s="56" t="s">
        <v>195</v>
      </c>
      <c r="B60" s="46" t="s">
        <v>82</v>
      </c>
      <c r="C60" s="93">
        <v>5025</v>
      </c>
      <c r="D60" s="95">
        <v>45665</v>
      </c>
      <c r="E60" s="46"/>
    </row>
    <row r="61" spans="1:5" ht="19.5" customHeight="1" x14ac:dyDescent="0.2">
      <c r="A61" s="56" t="s">
        <v>322</v>
      </c>
      <c r="B61" s="46" t="s">
        <v>323</v>
      </c>
      <c r="C61" s="93">
        <v>5000</v>
      </c>
      <c r="D61" s="95">
        <v>45680</v>
      </c>
      <c r="E61" s="46"/>
    </row>
    <row r="62" spans="1:5" ht="19.5" customHeight="1" x14ac:dyDescent="0.2">
      <c r="A62" s="56" t="s">
        <v>324</v>
      </c>
      <c r="B62" s="46" t="s">
        <v>310</v>
      </c>
      <c r="C62" s="93">
        <v>4896.76</v>
      </c>
      <c r="D62" s="95">
        <v>45671</v>
      </c>
      <c r="E62" s="46"/>
    </row>
    <row r="63" spans="1:5" ht="19.5" customHeight="1" x14ac:dyDescent="0.2">
      <c r="A63" s="56" t="s">
        <v>222</v>
      </c>
      <c r="B63" s="46" t="s">
        <v>130</v>
      </c>
      <c r="C63" s="93">
        <v>4680</v>
      </c>
      <c r="D63" s="95">
        <v>45680</v>
      </c>
      <c r="E63" s="46"/>
    </row>
    <row r="64" spans="1:5" ht="19.5" customHeight="1" x14ac:dyDescent="0.2">
      <c r="A64" s="56" t="s">
        <v>79</v>
      </c>
      <c r="B64" s="46" t="s">
        <v>77</v>
      </c>
      <c r="C64" s="93">
        <v>4670.17</v>
      </c>
      <c r="D64" s="95">
        <v>45667</v>
      </c>
      <c r="E64" s="46"/>
    </row>
    <row r="65" spans="1:5" ht="19.5" customHeight="1" x14ac:dyDescent="0.2">
      <c r="A65" s="56" t="s">
        <v>325</v>
      </c>
      <c r="B65" s="46" t="s">
        <v>81</v>
      </c>
      <c r="C65" s="93">
        <v>4545.8</v>
      </c>
      <c r="D65" s="95">
        <v>45685</v>
      </c>
      <c r="E65" s="46"/>
    </row>
    <row r="66" spans="1:5" ht="19.5" customHeight="1" x14ac:dyDescent="0.2">
      <c r="A66" s="56" t="s">
        <v>326</v>
      </c>
      <c r="B66" s="46" t="s">
        <v>327</v>
      </c>
      <c r="C66" s="93">
        <v>4536</v>
      </c>
      <c r="D66" s="95">
        <v>45678</v>
      </c>
      <c r="E66" s="46"/>
    </row>
    <row r="67" spans="1:5" ht="19.5" customHeight="1" x14ac:dyDescent="0.2">
      <c r="A67" s="56" t="s">
        <v>328</v>
      </c>
      <c r="B67" s="46" t="s">
        <v>223</v>
      </c>
      <c r="C67" s="93">
        <v>4500</v>
      </c>
      <c r="D67" s="95">
        <v>45670</v>
      </c>
      <c r="E67" s="46"/>
    </row>
    <row r="68" spans="1:5" ht="19.5" customHeight="1" x14ac:dyDescent="0.2">
      <c r="A68" s="56" t="s">
        <v>167</v>
      </c>
      <c r="B68" s="46" t="s">
        <v>92</v>
      </c>
      <c r="C68" s="93">
        <v>4497.0600000000004</v>
      </c>
      <c r="D68" s="95">
        <v>45665</v>
      </c>
      <c r="E68" s="46"/>
    </row>
    <row r="69" spans="1:5" ht="19.5" customHeight="1" x14ac:dyDescent="0.2">
      <c r="A69" s="56" t="s">
        <v>329</v>
      </c>
      <c r="B69" s="46" t="s">
        <v>330</v>
      </c>
      <c r="C69" s="93">
        <v>4151.2</v>
      </c>
      <c r="D69" s="95">
        <v>45671</v>
      </c>
      <c r="E69" s="46"/>
    </row>
    <row r="70" spans="1:5" ht="19.5" customHeight="1" x14ac:dyDescent="0.2">
      <c r="A70" s="56" t="s">
        <v>290</v>
      </c>
      <c r="B70" s="46" t="s">
        <v>331</v>
      </c>
      <c r="C70" s="93">
        <v>4125</v>
      </c>
      <c r="D70" s="95">
        <v>45665</v>
      </c>
      <c r="E70" s="46"/>
    </row>
    <row r="71" spans="1:5" ht="19.5" customHeight="1" x14ac:dyDescent="0.2">
      <c r="A71" s="56" t="s">
        <v>332</v>
      </c>
      <c r="B71" s="46" t="s">
        <v>333</v>
      </c>
      <c r="C71" s="93">
        <v>4110.34</v>
      </c>
      <c r="D71" s="95">
        <v>45678</v>
      </c>
      <c r="E71" s="46"/>
    </row>
    <row r="72" spans="1:5" ht="19.5" customHeight="1" x14ac:dyDescent="0.2">
      <c r="A72" s="56" t="s">
        <v>83</v>
      </c>
      <c r="B72" s="46" t="s">
        <v>114</v>
      </c>
      <c r="C72" s="93">
        <v>4103.76</v>
      </c>
      <c r="D72" s="95">
        <v>45665</v>
      </c>
      <c r="E72" s="46"/>
    </row>
    <row r="73" spans="1:5" ht="19.5" customHeight="1" x14ac:dyDescent="0.2">
      <c r="A73" s="56" t="s">
        <v>334</v>
      </c>
      <c r="B73" s="46" t="s">
        <v>335</v>
      </c>
      <c r="C73" s="93">
        <v>4020</v>
      </c>
      <c r="D73" s="95">
        <v>45673</v>
      </c>
      <c r="E73" s="46"/>
    </row>
    <row r="74" spans="1:5" ht="19.5" customHeight="1" x14ac:dyDescent="0.2">
      <c r="A74" s="56" t="s">
        <v>79</v>
      </c>
      <c r="B74" s="46" t="s">
        <v>77</v>
      </c>
      <c r="C74" s="93">
        <v>3989.77</v>
      </c>
      <c r="D74" s="95">
        <v>45686</v>
      </c>
      <c r="E74" s="46"/>
    </row>
    <row r="75" spans="1:5" ht="19.5" customHeight="1" x14ac:dyDescent="0.2">
      <c r="A75" s="56" t="s">
        <v>297</v>
      </c>
      <c r="B75" s="46" t="s">
        <v>336</v>
      </c>
      <c r="C75" s="93">
        <v>3977.05</v>
      </c>
      <c r="D75" s="95">
        <v>45673</v>
      </c>
      <c r="E75" s="46"/>
    </row>
    <row r="76" spans="1:5" ht="19.5" customHeight="1" x14ac:dyDescent="0.2">
      <c r="A76" s="56" t="s">
        <v>337</v>
      </c>
      <c r="B76" s="46" t="s">
        <v>81</v>
      </c>
      <c r="C76" s="93">
        <v>3976</v>
      </c>
      <c r="D76" s="95">
        <v>45673</v>
      </c>
      <c r="E76" s="46"/>
    </row>
    <row r="77" spans="1:5" ht="19.5" customHeight="1" x14ac:dyDescent="0.2">
      <c r="A77" s="56" t="s">
        <v>136</v>
      </c>
      <c r="B77" s="46" t="s">
        <v>77</v>
      </c>
      <c r="C77" s="93">
        <v>3736.3</v>
      </c>
      <c r="D77" s="95">
        <v>45672</v>
      </c>
      <c r="E77" s="46"/>
    </row>
    <row r="78" spans="1:5" ht="19.5" customHeight="1" x14ac:dyDescent="0.2">
      <c r="A78" s="56" t="s">
        <v>101</v>
      </c>
      <c r="B78" s="46" t="s">
        <v>89</v>
      </c>
      <c r="C78" s="93">
        <v>3684.57</v>
      </c>
      <c r="D78" s="95">
        <v>45665</v>
      </c>
      <c r="E78" s="46"/>
    </row>
    <row r="79" spans="1:5" ht="19.5" customHeight="1" x14ac:dyDescent="0.2">
      <c r="A79" s="56" t="s">
        <v>79</v>
      </c>
      <c r="B79" s="46" t="s">
        <v>77</v>
      </c>
      <c r="C79" s="93">
        <v>3617.69</v>
      </c>
      <c r="D79" s="95">
        <v>45685</v>
      </c>
      <c r="E79" s="46"/>
    </row>
    <row r="80" spans="1:5" ht="19.5" customHeight="1" x14ac:dyDescent="0.2">
      <c r="A80" s="56" t="s">
        <v>221</v>
      </c>
      <c r="B80" s="46" t="s">
        <v>338</v>
      </c>
      <c r="C80" s="93">
        <v>3493.3</v>
      </c>
      <c r="D80" s="95">
        <v>45678</v>
      </c>
      <c r="E80" s="46"/>
    </row>
    <row r="81" spans="1:5" ht="19.5" customHeight="1" x14ac:dyDescent="0.2">
      <c r="A81" s="56" t="s">
        <v>339</v>
      </c>
      <c r="B81" s="46" t="s">
        <v>340</v>
      </c>
      <c r="C81" s="93">
        <v>3465</v>
      </c>
      <c r="D81" s="95">
        <v>45671</v>
      </c>
      <c r="E81" s="46"/>
    </row>
    <row r="82" spans="1:5" ht="19.5" customHeight="1" x14ac:dyDescent="0.2">
      <c r="A82" s="56" t="s">
        <v>154</v>
      </c>
      <c r="B82" s="46" t="s">
        <v>341</v>
      </c>
      <c r="C82" s="93">
        <v>3388.87</v>
      </c>
      <c r="D82" s="95">
        <v>45673</v>
      </c>
      <c r="E82" s="46"/>
    </row>
    <row r="83" spans="1:5" ht="19.5" customHeight="1" x14ac:dyDescent="0.2">
      <c r="A83" s="56" t="s">
        <v>342</v>
      </c>
      <c r="B83" s="46" t="s">
        <v>343</v>
      </c>
      <c r="C83" s="93">
        <v>3324.5</v>
      </c>
      <c r="D83" s="95">
        <v>45686</v>
      </c>
      <c r="E83" s="46"/>
    </row>
    <row r="84" spans="1:5" ht="19.5" customHeight="1" x14ac:dyDescent="0.2">
      <c r="A84" s="56" t="s">
        <v>139</v>
      </c>
      <c r="B84" s="46" t="s">
        <v>130</v>
      </c>
      <c r="C84" s="93">
        <v>3281.25</v>
      </c>
      <c r="D84" s="95">
        <v>45678</v>
      </c>
      <c r="E84" s="46"/>
    </row>
    <row r="85" spans="1:5" ht="19.5" customHeight="1" x14ac:dyDescent="0.2">
      <c r="A85" s="56" t="s">
        <v>83</v>
      </c>
      <c r="B85" s="46" t="s">
        <v>114</v>
      </c>
      <c r="C85" s="93">
        <v>3273.43</v>
      </c>
      <c r="D85" s="95">
        <v>45680</v>
      </c>
      <c r="E85" s="46"/>
    </row>
    <row r="86" spans="1:5" ht="19.5" customHeight="1" x14ac:dyDescent="0.2">
      <c r="A86" s="56" t="s">
        <v>83</v>
      </c>
      <c r="B86" s="46" t="s">
        <v>114</v>
      </c>
      <c r="C86" s="93">
        <v>3258.43</v>
      </c>
      <c r="D86" s="95">
        <v>45665</v>
      </c>
      <c r="E86" s="46"/>
    </row>
    <row r="87" spans="1:5" ht="19.5" customHeight="1" x14ac:dyDescent="0.2">
      <c r="A87" s="56" t="s">
        <v>156</v>
      </c>
      <c r="B87" s="46" t="s">
        <v>344</v>
      </c>
      <c r="C87" s="93">
        <v>3168</v>
      </c>
      <c r="D87" s="95">
        <v>45665</v>
      </c>
      <c r="E87" s="46"/>
    </row>
    <row r="88" spans="1:5" ht="19.5" customHeight="1" x14ac:dyDescent="0.2">
      <c r="A88" s="56" t="s">
        <v>345</v>
      </c>
      <c r="B88" s="46" t="s">
        <v>194</v>
      </c>
      <c r="C88" s="93">
        <v>3154.1</v>
      </c>
      <c r="D88" s="95">
        <v>45667</v>
      </c>
      <c r="E88" s="46"/>
    </row>
    <row r="89" spans="1:5" ht="19.5" customHeight="1" x14ac:dyDescent="0.2">
      <c r="A89" s="56" t="s">
        <v>269</v>
      </c>
      <c r="B89" s="46" t="s">
        <v>81</v>
      </c>
      <c r="C89" s="93">
        <v>3100.6</v>
      </c>
      <c r="D89" s="95">
        <v>45672</v>
      </c>
      <c r="E89" s="46"/>
    </row>
    <row r="90" spans="1:5" ht="19.5" customHeight="1" x14ac:dyDescent="0.2">
      <c r="A90" s="56" t="s">
        <v>346</v>
      </c>
      <c r="B90" s="46" t="s">
        <v>347</v>
      </c>
      <c r="C90" s="93">
        <v>3100</v>
      </c>
      <c r="D90" s="95">
        <v>45671</v>
      </c>
      <c r="E90" s="46"/>
    </row>
    <row r="91" spans="1:5" ht="19.5" customHeight="1" x14ac:dyDescent="0.2">
      <c r="A91" s="56" t="s">
        <v>160</v>
      </c>
      <c r="B91" s="46" t="s">
        <v>92</v>
      </c>
      <c r="C91" s="93">
        <v>3019.01</v>
      </c>
      <c r="D91" s="95">
        <v>45667</v>
      </c>
      <c r="E91" s="46"/>
    </row>
    <row r="92" spans="1:5" ht="19.5" customHeight="1" x14ac:dyDescent="0.2">
      <c r="A92" s="56" t="s">
        <v>348</v>
      </c>
      <c r="B92" s="46" t="s">
        <v>349</v>
      </c>
      <c r="C92" s="93">
        <v>3000</v>
      </c>
      <c r="D92" s="95">
        <v>45665</v>
      </c>
      <c r="E92" s="46"/>
    </row>
    <row r="93" spans="1:5" ht="19.5" customHeight="1" x14ac:dyDescent="0.2">
      <c r="A93" s="56" t="s">
        <v>350</v>
      </c>
      <c r="B93" s="46" t="s">
        <v>351</v>
      </c>
      <c r="C93" s="93">
        <v>3000</v>
      </c>
      <c r="D93" s="95">
        <v>45680</v>
      </c>
      <c r="E93" s="46"/>
    </row>
    <row r="94" spans="1:5" ht="19.5" customHeight="1" x14ac:dyDescent="0.2">
      <c r="A94" s="56" t="s">
        <v>184</v>
      </c>
      <c r="B94" s="46" t="s">
        <v>352</v>
      </c>
      <c r="C94" s="93">
        <v>2951.5</v>
      </c>
      <c r="D94" s="95">
        <v>45671</v>
      </c>
      <c r="E94" s="46"/>
    </row>
    <row r="95" spans="1:5" ht="19.5" customHeight="1" x14ac:dyDescent="0.2">
      <c r="A95" s="56" t="s">
        <v>353</v>
      </c>
      <c r="B95" s="46" t="s">
        <v>354</v>
      </c>
      <c r="C95" s="93">
        <v>2800</v>
      </c>
      <c r="D95" s="95">
        <v>45672</v>
      </c>
      <c r="E95" s="46"/>
    </row>
    <row r="96" spans="1:5" ht="19.5" customHeight="1" x14ac:dyDescent="0.2">
      <c r="A96" s="56" t="s">
        <v>355</v>
      </c>
      <c r="B96" s="46" t="s">
        <v>356</v>
      </c>
      <c r="C96" s="93">
        <v>2750</v>
      </c>
      <c r="D96" s="95">
        <v>45686</v>
      </c>
      <c r="E96" s="46"/>
    </row>
    <row r="97" spans="1:5" ht="19.5" customHeight="1" x14ac:dyDescent="0.2">
      <c r="A97" s="56" t="s">
        <v>170</v>
      </c>
      <c r="B97" s="46" t="s">
        <v>166</v>
      </c>
      <c r="C97" s="93">
        <v>2620.7600000000002</v>
      </c>
      <c r="D97" s="95">
        <v>45665</v>
      </c>
      <c r="E97" s="46"/>
    </row>
    <row r="98" spans="1:5" ht="19.5" customHeight="1" x14ac:dyDescent="0.2">
      <c r="A98" s="56" t="s">
        <v>84</v>
      </c>
      <c r="B98" s="46" t="s">
        <v>85</v>
      </c>
      <c r="C98" s="93">
        <v>2519.2199999999998</v>
      </c>
      <c r="D98" s="95">
        <v>45665</v>
      </c>
      <c r="E98" s="46"/>
    </row>
    <row r="99" spans="1:5" ht="19.5" customHeight="1" x14ac:dyDescent="0.2">
      <c r="A99" s="56" t="s">
        <v>218</v>
      </c>
      <c r="B99" s="46" t="s">
        <v>357</v>
      </c>
      <c r="C99" s="93">
        <v>2490.2399999999998</v>
      </c>
      <c r="D99" s="95">
        <v>45665</v>
      </c>
      <c r="E99" s="46"/>
    </row>
    <row r="100" spans="1:5" ht="19.5" customHeight="1" x14ac:dyDescent="0.2">
      <c r="A100" s="56" t="s">
        <v>358</v>
      </c>
      <c r="B100" s="46" t="s">
        <v>81</v>
      </c>
      <c r="C100" s="93">
        <v>2472.25</v>
      </c>
      <c r="D100" s="95">
        <v>45680</v>
      </c>
      <c r="E100" s="46"/>
    </row>
    <row r="101" spans="1:5" ht="19.5" customHeight="1" x14ac:dyDescent="0.2">
      <c r="A101" s="56" t="s">
        <v>359</v>
      </c>
      <c r="B101" s="46" t="s">
        <v>300</v>
      </c>
      <c r="C101" s="93">
        <v>2308.5300000000002</v>
      </c>
      <c r="D101" s="95">
        <v>45685</v>
      </c>
      <c r="E101" s="46"/>
    </row>
    <row r="102" spans="1:5" ht="19.5" customHeight="1" x14ac:dyDescent="0.2">
      <c r="A102" s="56" t="s">
        <v>360</v>
      </c>
      <c r="B102" s="46" t="s">
        <v>86</v>
      </c>
      <c r="C102" s="93">
        <v>2300</v>
      </c>
      <c r="D102" s="95">
        <v>45678</v>
      </c>
      <c r="E102" s="46"/>
    </row>
    <row r="103" spans="1:5" ht="19.5" customHeight="1" x14ac:dyDescent="0.2">
      <c r="A103" s="56" t="s">
        <v>361</v>
      </c>
      <c r="B103" s="46" t="s">
        <v>362</v>
      </c>
      <c r="C103" s="93">
        <v>2278</v>
      </c>
      <c r="D103" s="95">
        <v>45665</v>
      </c>
      <c r="E103" s="46"/>
    </row>
    <row r="104" spans="1:5" ht="19.5" customHeight="1" x14ac:dyDescent="0.2">
      <c r="A104" s="56" t="s">
        <v>363</v>
      </c>
      <c r="B104" s="46" t="s">
        <v>364</v>
      </c>
      <c r="C104" s="93">
        <v>2241.1</v>
      </c>
      <c r="D104" s="95">
        <v>45678</v>
      </c>
      <c r="E104" s="46"/>
    </row>
    <row r="105" spans="1:5" ht="19.5" customHeight="1" x14ac:dyDescent="0.2">
      <c r="A105" s="56" t="s">
        <v>365</v>
      </c>
      <c r="B105" s="46" t="s">
        <v>366</v>
      </c>
      <c r="C105" s="93">
        <v>2236.5</v>
      </c>
      <c r="D105" s="95">
        <v>45667</v>
      </c>
      <c r="E105" s="46"/>
    </row>
    <row r="106" spans="1:5" ht="19.5" customHeight="1" x14ac:dyDescent="0.2">
      <c r="A106" s="56" t="s">
        <v>101</v>
      </c>
      <c r="B106" s="46" t="s">
        <v>89</v>
      </c>
      <c r="C106" s="93">
        <v>2184.2800000000002</v>
      </c>
      <c r="D106" s="95">
        <v>45680</v>
      </c>
      <c r="E106" s="46"/>
    </row>
    <row r="107" spans="1:5" ht="19.5" customHeight="1" x14ac:dyDescent="0.2">
      <c r="A107" s="56" t="s">
        <v>301</v>
      </c>
      <c r="B107" s="46" t="s">
        <v>367</v>
      </c>
      <c r="C107" s="93">
        <v>2093</v>
      </c>
      <c r="D107" s="95">
        <v>45685</v>
      </c>
      <c r="E107" s="46"/>
    </row>
    <row r="108" spans="1:5" ht="19.5" customHeight="1" x14ac:dyDescent="0.2">
      <c r="A108" s="56" t="s">
        <v>224</v>
      </c>
      <c r="B108" s="46" t="s">
        <v>223</v>
      </c>
      <c r="C108" s="93">
        <v>2078</v>
      </c>
      <c r="D108" s="95">
        <v>45665</v>
      </c>
      <c r="E108" s="46"/>
    </row>
    <row r="109" spans="1:5" ht="19.5" customHeight="1" x14ac:dyDescent="0.2">
      <c r="A109" s="56" t="s">
        <v>368</v>
      </c>
      <c r="B109" s="46" t="s">
        <v>251</v>
      </c>
      <c r="C109" s="93">
        <v>2043.63</v>
      </c>
      <c r="D109" s="95">
        <v>45671</v>
      </c>
      <c r="E109" s="46"/>
    </row>
    <row r="110" spans="1:5" ht="19.5" customHeight="1" x14ac:dyDescent="0.2">
      <c r="A110" s="56" t="s">
        <v>185</v>
      </c>
      <c r="B110" s="46" t="s">
        <v>369</v>
      </c>
      <c r="C110" s="93">
        <v>2022.31</v>
      </c>
      <c r="D110" s="95">
        <v>45685</v>
      </c>
      <c r="E110" s="46"/>
    </row>
    <row r="111" spans="1:5" ht="19.5" customHeight="1" x14ac:dyDescent="0.2">
      <c r="A111" s="56" t="s">
        <v>217</v>
      </c>
      <c r="B111" s="46" t="s">
        <v>219</v>
      </c>
      <c r="C111" s="93">
        <v>2011.04</v>
      </c>
      <c r="D111" s="95">
        <v>45665</v>
      </c>
      <c r="E111" s="46"/>
    </row>
    <row r="112" spans="1:5" ht="19.5" customHeight="1" x14ac:dyDescent="0.2">
      <c r="A112" s="56" t="s">
        <v>370</v>
      </c>
      <c r="B112" s="46" t="s">
        <v>371</v>
      </c>
      <c r="C112" s="93">
        <v>2000</v>
      </c>
      <c r="D112" s="95">
        <v>45665</v>
      </c>
      <c r="E112" s="46"/>
    </row>
    <row r="113" spans="1:5" ht="19.5" customHeight="1" x14ac:dyDescent="0.2">
      <c r="A113" s="56" t="s">
        <v>168</v>
      </c>
      <c r="B113" s="46" t="s">
        <v>372</v>
      </c>
      <c r="C113" s="93">
        <v>2000</v>
      </c>
      <c r="D113" s="95">
        <v>45673</v>
      </c>
      <c r="E113" s="46"/>
    </row>
    <row r="114" spans="1:5" ht="19.5" customHeight="1" x14ac:dyDescent="0.2">
      <c r="A114" s="56" t="s">
        <v>168</v>
      </c>
      <c r="B114" s="46" t="s">
        <v>372</v>
      </c>
      <c r="C114" s="93">
        <v>2000</v>
      </c>
      <c r="D114" s="95">
        <v>45673</v>
      </c>
      <c r="E114" s="46"/>
    </row>
    <row r="115" spans="1:5" ht="19.5" customHeight="1" x14ac:dyDescent="0.2">
      <c r="A115" s="56" t="s">
        <v>168</v>
      </c>
      <c r="B115" s="46" t="s">
        <v>373</v>
      </c>
      <c r="C115" s="93">
        <v>2000</v>
      </c>
      <c r="D115" s="95">
        <v>45680</v>
      </c>
      <c r="E115" s="46"/>
    </row>
    <row r="116" spans="1:5" ht="19.5" customHeight="1" x14ac:dyDescent="0.2">
      <c r="A116" s="56" t="s">
        <v>374</v>
      </c>
      <c r="B116" s="46" t="s">
        <v>238</v>
      </c>
      <c r="C116" s="93">
        <v>1965</v>
      </c>
      <c r="D116" s="95">
        <v>45667</v>
      </c>
      <c r="E116" s="46"/>
    </row>
    <row r="117" spans="1:5" ht="19.5" customHeight="1" x14ac:dyDescent="0.2">
      <c r="A117" s="56" t="s">
        <v>186</v>
      </c>
      <c r="B117" s="46" t="s">
        <v>86</v>
      </c>
      <c r="C117" s="93">
        <v>1915.2</v>
      </c>
      <c r="D117" s="95">
        <v>45667</v>
      </c>
      <c r="E117" s="46"/>
    </row>
    <row r="118" spans="1:5" ht="19.5" customHeight="1" x14ac:dyDescent="0.2">
      <c r="A118" s="56" t="s">
        <v>167</v>
      </c>
      <c r="B118" s="46" t="s">
        <v>92</v>
      </c>
      <c r="C118" s="93">
        <v>1875.36</v>
      </c>
      <c r="D118" s="95">
        <v>45678</v>
      </c>
      <c r="E118" s="46"/>
    </row>
    <row r="119" spans="1:5" ht="19.5" customHeight="1" x14ac:dyDescent="0.2">
      <c r="A119" s="56" t="s">
        <v>375</v>
      </c>
      <c r="B119" s="46" t="s">
        <v>376</v>
      </c>
      <c r="C119" s="93">
        <v>1875</v>
      </c>
      <c r="D119" s="95">
        <v>45680</v>
      </c>
      <c r="E119" s="46"/>
    </row>
    <row r="120" spans="1:5" ht="19.5" customHeight="1" x14ac:dyDescent="0.2">
      <c r="A120" s="56" t="s">
        <v>147</v>
      </c>
      <c r="B120" s="46" t="s">
        <v>634</v>
      </c>
      <c r="C120" s="93">
        <v>1810</v>
      </c>
      <c r="D120" s="95">
        <v>45671</v>
      </c>
      <c r="E120" s="46"/>
    </row>
    <row r="121" spans="1:5" ht="19.5" customHeight="1" x14ac:dyDescent="0.2">
      <c r="A121" s="56" t="s">
        <v>325</v>
      </c>
      <c r="B121" s="46" t="s">
        <v>377</v>
      </c>
      <c r="C121" s="93">
        <v>1800</v>
      </c>
      <c r="D121" s="95">
        <v>45665</v>
      </c>
      <c r="E121" s="46"/>
    </row>
    <row r="122" spans="1:5" ht="19.5" customHeight="1" x14ac:dyDescent="0.2">
      <c r="A122" s="56" t="s">
        <v>378</v>
      </c>
      <c r="B122" s="46" t="s">
        <v>379</v>
      </c>
      <c r="C122" s="93">
        <v>1780.05</v>
      </c>
      <c r="D122" s="95">
        <v>45680</v>
      </c>
      <c r="E122" s="46"/>
    </row>
    <row r="123" spans="1:5" ht="19.5" customHeight="1" x14ac:dyDescent="0.2">
      <c r="A123" s="56" t="s">
        <v>167</v>
      </c>
      <c r="B123" s="46" t="s">
        <v>92</v>
      </c>
      <c r="C123" s="93">
        <v>1698.19</v>
      </c>
      <c r="D123" s="95">
        <v>45685</v>
      </c>
      <c r="E123" s="46"/>
    </row>
    <row r="124" spans="1:5" ht="19.5" customHeight="1" x14ac:dyDescent="0.2">
      <c r="A124" s="56" t="s">
        <v>380</v>
      </c>
      <c r="B124" s="46" t="s">
        <v>198</v>
      </c>
      <c r="C124" s="93">
        <v>1680</v>
      </c>
      <c r="D124" s="95">
        <v>45665</v>
      </c>
      <c r="E124" s="46"/>
    </row>
    <row r="125" spans="1:5" ht="19.5" customHeight="1" x14ac:dyDescent="0.2">
      <c r="A125" s="56" t="s">
        <v>381</v>
      </c>
      <c r="B125" s="46" t="s">
        <v>382</v>
      </c>
      <c r="C125" s="93">
        <v>1665</v>
      </c>
      <c r="D125" s="95">
        <v>45670</v>
      </c>
      <c r="E125" s="46"/>
    </row>
    <row r="126" spans="1:5" ht="19.5" customHeight="1" x14ac:dyDescent="0.2">
      <c r="A126" s="56" t="s">
        <v>383</v>
      </c>
      <c r="B126" s="46" t="s">
        <v>384</v>
      </c>
      <c r="C126" s="93">
        <v>1645</v>
      </c>
      <c r="D126" s="95">
        <v>45665</v>
      </c>
      <c r="E126" s="46"/>
    </row>
    <row r="127" spans="1:5" ht="19.5" customHeight="1" x14ac:dyDescent="0.2">
      <c r="A127" s="56" t="s">
        <v>141</v>
      </c>
      <c r="B127" s="46" t="s">
        <v>100</v>
      </c>
      <c r="C127" s="93">
        <v>1644.86</v>
      </c>
      <c r="D127" s="95">
        <v>45678</v>
      </c>
      <c r="E127" s="46"/>
    </row>
    <row r="128" spans="1:5" ht="19.5" customHeight="1" x14ac:dyDescent="0.2">
      <c r="A128" s="56" t="s">
        <v>228</v>
      </c>
      <c r="B128" s="46" t="s">
        <v>385</v>
      </c>
      <c r="C128" s="93">
        <v>1630</v>
      </c>
      <c r="D128" s="95">
        <v>45686</v>
      </c>
      <c r="E128" s="46"/>
    </row>
    <row r="129" spans="1:5" ht="19.5" customHeight="1" x14ac:dyDescent="0.2">
      <c r="A129" s="56" t="s">
        <v>386</v>
      </c>
      <c r="B129" s="46" t="s">
        <v>387</v>
      </c>
      <c r="C129" s="93">
        <v>1600</v>
      </c>
      <c r="D129" s="95">
        <v>45680</v>
      </c>
      <c r="E129" s="46"/>
    </row>
    <row r="130" spans="1:5" ht="19.5" customHeight="1" x14ac:dyDescent="0.2">
      <c r="A130" s="56" t="s">
        <v>388</v>
      </c>
      <c r="B130" s="46" t="s">
        <v>389</v>
      </c>
      <c r="C130" s="93">
        <v>1560</v>
      </c>
      <c r="D130" s="95">
        <v>45686</v>
      </c>
      <c r="E130" s="46"/>
    </row>
    <row r="131" spans="1:5" ht="19.5" customHeight="1" x14ac:dyDescent="0.2">
      <c r="A131" s="56" t="s">
        <v>91</v>
      </c>
      <c r="B131" s="46" t="s">
        <v>232</v>
      </c>
      <c r="C131" s="93">
        <v>1553.63</v>
      </c>
      <c r="D131" s="95">
        <v>45667</v>
      </c>
      <c r="E131" s="46"/>
    </row>
    <row r="132" spans="1:5" ht="19.5" customHeight="1" x14ac:dyDescent="0.2">
      <c r="A132" s="56" t="s">
        <v>390</v>
      </c>
      <c r="B132" s="46" t="s">
        <v>391</v>
      </c>
      <c r="C132" s="93">
        <v>1515</v>
      </c>
      <c r="D132" s="95">
        <v>45665</v>
      </c>
      <c r="E132" s="46"/>
    </row>
    <row r="133" spans="1:5" ht="19.5" customHeight="1" x14ac:dyDescent="0.2">
      <c r="A133" s="56" t="s">
        <v>167</v>
      </c>
      <c r="B133" s="46" t="s">
        <v>92</v>
      </c>
      <c r="C133" s="93">
        <v>1507.73</v>
      </c>
      <c r="D133" s="95">
        <v>45671</v>
      </c>
      <c r="E133" s="46"/>
    </row>
    <row r="134" spans="1:5" ht="19.5" customHeight="1" x14ac:dyDescent="0.2">
      <c r="A134" s="56" t="s">
        <v>79</v>
      </c>
      <c r="B134" s="46" t="s">
        <v>77</v>
      </c>
      <c r="C134" s="93">
        <v>1484.92</v>
      </c>
      <c r="D134" s="95">
        <v>45671</v>
      </c>
      <c r="E134" s="46"/>
    </row>
    <row r="135" spans="1:5" ht="19.5" customHeight="1" x14ac:dyDescent="0.2">
      <c r="A135" s="56" t="s">
        <v>392</v>
      </c>
      <c r="B135" s="46" t="s">
        <v>81</v>
      </c>
      <c r="C135" s="93">
        <v>1450</v>
      </c>
      <c r="D135" s="95">
        <v>45687</v>
      </c>
      <c r="E135" s="46"/>
    </row>
    <row r="136" spans="1:5" ht="19.5" customHeight="1" x14ac:dyDescent="0.2">
      <c r="A136" s="56" t="s">
        <v>225</v>
      </c>
      <c r="B136" s="46" t="s">
        <v>226</v>
      </c>
      <c r="C136" s="93">
        <v>1412</v>
      </c>
      <c r="D136" s="95">
        <v>45665</v>
      </c>
      <c r="E136" s="46"/>
    </row>
    <row r="137" spans="1:5" ht="19.5" customHeight="1" x14ac:dyDescent="0.2">
      <c r="A137" s="56" t="s">
        <v>393</v>
      </c>
      <c r="B137" s="46" t="s">
        <v>394</v>
      </c>
      <c r="C137" s="93">
        <v>1400</v>
      </c>
      <c r="D137" s="95">
        <v>45665</v>
      </c>
      <c r="E137" s="46"/>
    </row>
    <row r="138" spans="1:5" ht="19.5" customHeight="1" x14ac:dyDescent="0.2">
      <c r="A138" s="56" t="s">
        <v>225</v>
      </c>
      <c r="B138" s="46" t="s">
        <v>226</v>
      </c>
      <c r="C138" s="93">
        <v>1370</v>
      </c>
      <c r="D138" s="95">
        <v>45685</v>
      </c>
      <c r="E138" s="46"/>
    </row>
    <row r="139" spans="1:5" ht="19.5" customHeight="1" x14ac:dyDescent="0.2">
      <c r="A139" s="56" t="s">
        <v>116</v>
      </c>
      <c r="B139" s="46" t="s">
        <v>92</v>
      </c>
      <c r="C139" s="93">
        <v>1341.04</v>
      </c>
      <c r="D139" s="95">
        <v>45671</v>
      </c>
      <c r="E139" s="46"/>
    </row>
    <row r="140" spans="1:5" ht="19.5" customHeight="1" x14ac:dyDescent="0.2">
      <c r="A140" s="56" t="s">
        <v>395</v>
      </c>
      <c r="B140" s="46" t="s">
        <v>86</v>
      </c>
      <c r="C140" s="93">
        <v>1312.62</v>
      </c>
      <c r="D140" s="95">
        <v>45671</v>
      </c>
      <c r="E140" s="46"/>
    </row>
    <row r="141" spans="1:5" ht="19.5" customHeight="1" x14ac:dyDescent="0.2">
      <c r="A141" s="56" t="s">
        <v>155</v>
      </c>
      <c r="B141" s="46" t="s">
        <v>92</v>
      </c>
      <c r="C141" s="93">
        <v>1310.81</v>
      </c>
      <c r="D141" s="95">
        <v>45665</v>
      </c>
      <c r="E141" s="46"/>
    </row>
    <row r="142" spans="1:5" ht="19.5" customHeight="1" x14ac:dyDescent="0.2">
      <c r="A142" s="56" t="s">
        <v>199</v>
      </c>
      <c r="B142" s="46" t="s">
        <v>396</v>
      </c>
      <c r="C142" s="93">
        <v>1307.82</v>
      </c>
      <c r="D142" s="95">
        <v>45670</v>
      </c>
      <c r="E142" s="46"/>
    </row>
    <row r="143" spans="1:5" ht="19.5" customHeight="1" x14ac:dyDescent="0.2">
      <c r="A143" s="56" t="s">
        <v>155</v>
      </c>
      <c r="B143" s="46" t="s">
        <v>294</v>
      </c>
      <c r="C143" s="93">
        <v>1306.06</v>
      </c>
      <c r="D143" s="95">
        <v>45685</v>
      </c>
      <c r="E143" s="46"/>
    </row>
    <row r="144" spans="1:5" ht="19.5" customHeight="1" x14ac:dyDescent="0.2">
      <c r="A144" s="56" t="s">
        <v>397</v>
      </c>
      <c r="B144" s="46" t="s">
        <v>100</v>
      </c>
      <c r="C144" s="93">
        <v>1305</v>
      </c>
      <c r="D144" s="95">
        <v>45678</v>
      </c>
      <c r="E144" s="46"/>
    </row>
    <row r="145" spans="1:5" ht="19.5" customHeight="1" x14ac:dyDescent="0.2">
      <c r="A145" s="56" t="s">
        <v>165</v>
      </c>
      <c r="B145" s="46" t="s">
        <v>223</v>
      </c>
      <c r="C145" s="93">
        <v>1257.1199999999999</v>
      </c>
      <c r="D145" s="95">
        <v>45686</v>
      </c>
      <c r="E145" s="46"/>
    </row>
    <row r="146" spans="1:5" ht="19.5" customHeight="1" x14ac:dyDescent="0.2">
      <c r="A146" s="56" t="s">
        <v>398</v>
      </c>
      <c r="B146" s="46" t="s">
        <v>130</v>
      </c>
      <c r="C146" s="93">
        <v>1218</v>
      </c>
      <c r="D146" s="95">
        <v>45680</v>
      </c>
      <c r="E146" s="46"/>
    </row>
    <row r="147" spans="1:5" ht="19.5" customHeight="1" x14ac:dyDescent="0.2">
      <c r="A147" s="56" t="s">
        <v>83</v>
      </c>
      <c r="B147" s="46" t="s">
        <v>399</v>
      </c>
      <c r="C147" s="93">
        <v>1194</v>
      </c>
      <c r="D147" s="95">
        <v>45665</v>
      </c>
      <c r="E147" s="46"/>
    </row>
    <row r="148" spans="1:5" ht="19.5" customHeight="1" x14ac:dyDescent="0.2">
      <c r="A148" s="56" t="s">
        <v>246</v>
      </c>
      <c r="B148" s="46" t="s">
        <v>343</v>
      </c>
      <c r="C148" s="93">
        <v>1166.5</v>
      </c>
      <c r="D148" s="95">
        <v>45671</v>
      </c>
      <c r="E148" s="46"/>
    </row>
    <row r="149" spans="1:5" ht="19.5" customHeight="1" x14ac:dyDescent="0.2">
      <c r="A149" s="56" t="s">
        <v>255</v>
      </c>
      <c r="B149" s="46" t="s">
        <v>232</v>
      </c>
      <c r="C149" s="93">
        <v>1136</v>
      </c>
      <c r="D149" s="95">
        <v>45665</v>
      </c>
      <c r="E149" s="46"/>
    </row>
    <row r="150" spans="1:5" ht="19.5" customHeight="1" x14ac:dyDescent="0.2">
      <c r="A150" s="56" t="s">
        <v>255</v>
      </c>
      <c r="B150" s="46" t="s">
        <v>94</v>
      </c>
      <c r="C150" s="93">
        <v>1136</v>
      </c>
      <c r="D150" s="95">
        <v>45665</v>
      </c>
      <c r="E150" s="46"/>
    </row>
    <row r="151" spans="1:5" ht="19.5" customHeight="1" x14ac:dyDescent="0.2">
      <c r="A151" s="56" t="s">
        <v>168</v>
      </c>
      <c r="B151" s="46" t="s">
        <v>236</v>
      </c>
      <c r="C151" s="93">
        <v>1120</v>
      </c>
      <c r="D151" s="95">
        <v>45665</v>
      </c>
      <c r="E151" s="46"/>
    </row>
    <row r="152" spans="1:5" ht="19.5" customHeight="1" x14ac:dyDescent="0.2">
      <c r="A152" s="56" t="s">
        <v>187</v>
      </c>
      <c r="B152" s="46" t="s">
        <v>88</v>
      </c>
      <c r="C152" s="93">
        <v>1105.4000000000001</v>
      </c>
      <c r="D152" s="95">
        <v>45687</v>
      </c>
      <c r="E152" s="46"/>
    </row>
    <row r="153" spans="1:5" ht="19.5" customHeight="1" x14ac:dyDescent="0.2">
      <c r="A153" s="56" t="s">
        <v>400</v>
      </c>
      <c r="B153" s="46" t="s">
        <v>401</v>
      </c>
      <c r="C153" s="93">
        <v>1100</v>
      </c>
      <c r="D153" s="95">
        <v>45678</v>
      </c>
      <c r="E153" s="46"/>
    </row>
    <row r="154" spans="1:5" ht="19.5" customHeight="1" x14ac:dyDescent="0.2">
      <c r="A154" s="56" t="s">
        <v>402</v>
      </c>
      <c r="B154" s="46" t="s">
        <v>403</v>
      </c>
      <c r="C154" s="93">
        <v>1100</v>
      </c>
      <c r="D154" s="95">
        <v>45680</v>
      </c>
      <c r="E154" s="46"/>
    </row>
    <row r="155" spans="1:5" ht="19.5" customHeight="1" x14ac:dyDescent="0.2">
      <c r="A155" s="56" t="s">
        <v>187</v>
      </c>
      <c r="B155" s="46" t="s">
        <v>88</v>
      </c>
      <c r="C155" s="93">
        <v>1074.93</v>
      </c>
      <c r="D155" s="95">
        <v>45665</v>
      </c>
      <c r="E155" s="46"/>
    </row>
    <row r="156" spans="1:5" ht="19.5" customHeight="1" x14ac:dyDescent="0.2">
      <c r="A156" s="56" t="s">
        <v>368</v>
      </c>
      <c r="B156" s="46" t="s">
        <v>81</v>
      </c>
      <c r="C156" s="93">
        <v>1043.92</v>
      </c>
      <c r="D156" s="95">
        <v>45678</v>
      </c>
      <c r="E156" s="46"/>
    </row>
    <row r="157" spans="1:5" ht="19.5" customHeight="1" x14ac:dyDescent="0.2">
      <c r="A157" s="56" t="s">
        <v>202</v>
      </c>
      <c r="B157" s="46" t="s">
        <v>88</v>
      </c>
      <c r="C157" s="93">
        <v>1038.04</v>
      </c>
      <c r="D157" s="95">
        <v>45678</v>
      </c>
      <c r="E157" s="46"/>
    </row>
    <row r="158" spans="1:5" ht="19.5" customHeight="1" x14ac:dyDescent="0.2">
      <c r="A158" s="56" t="s">
        <v>231</v>
      </c>
      <c r="B158" s="46" t="s">
        <v>89</v>
      </c>
      <c r="C158" s="93">
        <v>1035</v>
      </c>
      <c r="D158" s="95">
        <v>45665</v>
      </c>
      <c r="E158" s="46"/>
    </row>
    <row r="159" spans="1:5" ht="19.5" customHeight="1" x14ac:dyDescent="0.2">
      <c r="A159" s="56" t="s">
        <v>124</v>
      </c>
      <c r="B159" s="46" t="s">
        <v>204</v>
      </c>
      <c r="C159" s="93">
        <v>1032.22</v>
      </c>
      <c r="D159" s="95">
        <v>45665</v>
      </c>
      <c r="E159" s="46"/>
    </row>
    <row r="160" spans="1:5" ht="19.5" customHeight="1" x14ac:dyDescent="0.2">
      <c r="A160" s="56" t="s">
        <v>168</v>
      </c>
      <c r="B160" s="46" t="s">
        <v>373</v>
      </c>
      <c r="C160" s="93">
        <v>1025</v>
      </c>
      <c r="D160" s="95">
        <v>45680</v>
      </c>
      <c r="E160" s="46"/>
    </row>
    <row r="161" spans="1:5" ht="19.5" customHeight="1" x14ac:dyDescent="0.2">
      <c r="A161" s="56" t="s">
        <v>222</v>
      </c>
      <c r="B161" s="46" t="s">
        <v>130</v>
      </c>
      <c r="C161" s="93">
        <v>1024.28</v>
      </c>
      <c r="D161" s="95">
        <v>45670</v>
      </c>
      <c r="E161" s="46"/>
    </row>
    <row r="162" spans="1:5" ht="19.5" customHeight="1" x14ac:dyDescent="0.2">
      <c r="A162" s="56" t="s">
        <v>90</v>
      </c>
      <c r="B162" s="46" t="s">
        <v>85</v>
      </c>
      <c r="C162" s="93">
        <v>1014.02</v>
      </c>
      <c r="D162" s="95">
        <v>45665</v>
      </c>
      <c r="E162" s="46"/>
    </row>
    <row r="163" spans="1:5" ht="19.5" customHeight="1" x14ac:dyDescent="0.2">
      <c r="A163" s="56" t="s">
        <v>132</v>
      </c>
      <c r="B163" s="46" t="s">
        <v>404</v>
      </c>
      <c r="C163" s="93">
        <v>1007.4</v>
      </c>
      <c r="D163" s="95">
        <v>45667</v>
      </c>
      <c r="E163" s="46"/>
    </row>
    <row r="164" spans="1:5" ht="19.5" customHeight="1" x14ac:dyDescent="0.2">
      <c r="A164" s="56" t="s">
        <v>405</v>
      </c>
      <c r="B164" s="46" t="s">
        <v>300</v>
      </c>
      <c r="C164" s="93">
        <v>1001.47</v>
      </c>
      <c r="D164" s="95">
        <v>45680</v>
      </c>
      <c r="E164" s="46"/>
    </row>
    <row r="165" spans="1:5" ht="19.5" customHeight="1" x14ac:dyDescent="0.2">
      <c r="A165" s="56" t="s">
        <v>84</v>
      </c>
      <c r="B165" s="46" t="s">
        <v>85</v>
      </c>
      <c r="C165" s="93">
        <v>1000.63</v>
      </c>
      <c r="D165" s="95">
        <v>45685</v>
      </c>
      <c r="E165" s="46"/>
    </row>
    <row r="166" spans="1:5" ht="19.5" customHeight="1" x14ac:dyDescent="0.2">
      <c r="A166" s="56" t="s">
        <v>84</v>
      </c>
      <c r="B166" s="46" t="s">
        <v>85</v>
      </c>
      <c r="C166" s="93">
        <v>1000.54</v>
      </c>
      <c r="D166" s="95">
        <v>45665</v>
      </c>
      <c r="E166" s="46"/>
    </row>
    <row r="167" spans="1:5" ht="19.5" customHeight="1" x14ac:dyDescent="0.2">
      <c r="A167" s="56" t="s">
        <v>406</v>
      </c>
      <c r="B167" s="46" t="s">
        <v>407</v>
      </c>
      <c r="C167" s="93">
        <v>1000</v>
      </c>
      <c r="D167" s="95">
        <v>45671</v>
      </c>
      <c r="E167" s="46"/>
    </row>
    <row r="168" spans="1:5" ht="19.5" customHeight="1" x14ac:dyDescent="0.2">
      <c r="A168" s="56" t="s">
        <v>408</v>
      </c>
      <c r="B168" s="46" t="s">
        <v>409</v>
      </c>
      <c r="C168" s="93">
        <v>1000</v>
      </c>
      <c r="D168" s="95">
        <v>45678</v>
      </c>
      <c r="E168" s="46"/>
    </row>
    <row r="169" spans="1:5" ht="19.5" customHeight="1" x14ac:dyDescent="0.2">
      <c r="A169" s="56" t="s">
        <v>410</v>
      </c>
      <c r="B169" s="46" t="s">
        <v>411</v>
      </c>
      <c r="C169" s="93">
        <v>1000</v>
      </c>
      <c r="D169" s="95">
        <v>45685</v>
      </c>
      <c r="E169" s="46"/>
    </row>
    <row r="170" spans="1:5" ht="19.5" customHeight="1" x14ac:dyDescent="0.2">
      <c r="A170" s="56" t="s">
        <v>412</v>
      </c>
      <c r="B170" s="46" t="s">
        <v>191</v>
      </c>
      <c r="C170" s="93">
        <v>984.5</v>
      </c>
      <c r="D170" s="95">
        <v>45671</v>
      </c>
      <c r="E170" s="46"/>
    </row>
    <row r="171" spans="1:5" ht="19.5" customHeight="1" x14ac:dyDescent="0.2">
      <c r="A171" s="56" t="s">
        <v>83</v>
      </c>
      <c r="B171" s="46" t="s">
        <v>114</v>
      </c>
      <c r="C171" s="93">
        <v>969.33</v>
      </c>
      <c r="D171" s="95">
        <v>45678</v>
      </c>
      <c r="E171" s="46"/>
    </row>
    <row r="172" spans="1:5" ht="19.5" customHeight="1" x14ac:dyDescent="0.2">
      <c r="A172" s="56" t="s">
        <v>83</v>
      </c>
      <c r="B172" s="46" t="s">
        <v>114</v>
      </c>
      <c r="C172" s="93">
        <v>955</v>
      </c>
      <c r="D172" s="95">
        <v>45665</v>
      </c>
      <c r="E172" s="46"/>
    </row>
    <row r="173" spans="1:5" ht="19.5" customHeight="1" x14ac:dyDescent="0.2">
      <c r="A173" s="56" t="s">
        <v>413</v>
      </c>
      <c r="B173" s="46" t="s">
        <v>166</v>
      </c>
      <c r="C173" s="93">
        <v>950</v>
      </c>
      <c r="D173" s="95">
        <v>45671</v>
      </c>
      <c r="E173" s="46"/>
    </row>
    <row r="174" spans="1:5" ht="19.5" customHeight="1" x14ac:dyDescent="0.2">
      <c r="A174" s="56" t="s">
        <v>414</v>
      </c>
      <c r="B174" s="46" t="s">
        <v>415</v>
      </c>
      <c r="C174" s="93">
        <v>945</v>
      </c>
      <c r="D174" s="95">
        <v>45678</v>
      </c>
      <c r="E174" s="46"/>
    </row>
    <row r="175" spans="1:5" ht="19.5" customHeight="1" x14ac:dyDescent="0.2">
      <c r="A175" s="56" t="s">
        <v>416</v>
      </c>
      <c r="B175" s="46" t="s">
        <v>81</v>
      </c>
      <c r="C175" s="93">
        <v>941.8</v>
      </c>
      <c r="D175" s="95">
        <v>45667</v>
      </c>
      <c r="E175" s="46"/>
    </row>
    <row r="176" spans="1:5" ht="19.5" customHeight="1" x14ac:dyDescent="0.2">
      <c r="A176" s="56" t="s">
        <v>87</v>
      </c>
      <c r="B176" s="46" t="s">
        <v>333</v>
      </c>
      <c r="C176" s="93">
        <v>903.3</v>
      </c>
      <c r="D176" s="95">
        <v>45678</v>
      </c>
      <c r="E176" s="46"/>
    </row>
    <row r="177" spans="1:5" ht="19.5" customHeight="1" x14ac:dyDescent="0.2">
      <c r="A177" s="56" t="s">
        <v>157</v>
      </c>
      <c r="B177" s="46" t="s">
        <v>81</v>
      </c>
      <c r="C177" s="93">
        <v>899.54</v>
      </c>
      <c r="D177" s="95">
        <v>45665</v>
      </c>
      <c r="E177" s="46"/>
    </row>
    <row r="178" spans="1:5" ht="19.5" customHeight="1" x14ac:dyDescent="0.2">
      <c r="A178" s="56" t="s">
        <v>417</v>
      </c>
      <c r="B178" s="46" t="s">
        <v>81</v>
      </c>
      <c r="C178" s="93">
        <v>882</v>
      </c>
      <c r="D178" s="95">
        <v>45680</v>
      </c>
      <c r="E178" s="46"/>
    </row>
    <row r="179" spans="1:5" ht="19.5" customHeight="1" x14ac:dyDescent="0.2">
      <c r="A179" s="56" t="s">
        <v>117</v>
      </c>
      <c r="B179" s="46" t="s">
        <v>146</v>
      </c>
      <c r="C179" s="93">
        <v>850</v>
      </c>
      <c r="D179" s="95">
        <v>45671</v>
      </c>
      <c r="E179" s="46"/>
    </row>
    <row r="180" spans="1:5" ht="19.5" customHeight="1" x14ac:dyDescent="0.2">
      <c r="A180" s="56" t="s">
        <v>117</v>
      </c>
      <c r="B180" s="46" t="s">
        <v>146</v>
      </c>
      <c r="C180" s="93">
        <v>840</v>
      </c>
      <c r="D180" s="95">
        <v>45685</v>
      </c>
      <c r="E180" s="46"/>
    </row>
    <row r="181" spans="1:5" ht="19.5" customHeight="1" x14ac:dyDescent="0.2">
      <c r="A181" s="56" t="s">
        <v>418</v>
      </c>
      <c r="B181" s="46" t="s">
        <v>148</v>
      </c>
      <c r="C181" s="93">
        <v>819.8</v>
      </c>
      <c r="D181" s="95">
        <v>45673</v>
      </c>
      <c r="E181" s="46"/>
    </row>
    <row r="182" spans="1:5" ht="19.5" customHeight="1" x14ac:dyDescent="0.2">
      <c r="A182" s="56" t="s">
        <v>90</v>
      </c>
      <c r="B182" s="46" t="s">
        <v>85</v>
      </c>
      <c r="C182" s="93">
        <v>814.81</v>
      </c>
      <c r="D182" s="95">
        <v>45686</v>
      </c>
      <c r="E182" s="46"/>
    </row>
    <row r="183" spans="1:5" ht="19.5" customHeight="1" x14ac:dyDescent="0.2">
      <c r="A183" s="56" t="s">
        <v>90</v>
      </c>
      <c r="B183" s="46" t="s">
        <v>85</v>
      </c>
      <c r="C183" s="93">
        <v>814.67</v>
      </c>
      <c r="D183" s="95">
        <v>45665</v>
      </c>
      <c r="E183" s="46"/>
    </row>
    <row r="184" spans="1:5" ht="19.5" customHeight="1" x14ac:dyDescent="0.2">
      <c r="A184" s="56" t="s">
        <v>419</v>
      </c>
      <c r="B184" s="46" t="s">
        <v>310</v>
      </c>
      <c r="C184" s="93">
        <v>762.89</v>
      </c>
      <c r="D184" s="95">
        <v>45678</v>
      </c>
      <c r="E184" s="46"/>
    </row>
    <row r="185" spans="1:5" ht="19.5" customHeight="1" x14ac:dyDescent="0.2">
      <c r="A185" s="56" t="s">
        <v>203</v>
      </c>
      <c r="B185" s="46" t="s">
        <v>142</v>
      </c>
      <c r="C185" s="93">
        <v>750</v>
      </c>
      <c r="D185" s="95">
        <v>45665</v>
      </c>
      <c r="E185" s="46"/>
    </row>
    <row r="186" spans="1:5" ht="19.5" customHeight="1" x14ac:dyDescent="0.2">
      <c r="A186" s="56" t="s">
        <v>420</v>
      </c>
      <c r="B186" s="46" t="s">
        <v>421</v>
      </c>
      <c r="C186" s="93">
        <v>750</v>
      </c>
      <c r="D186" s="95">
        <v>45670</v>
      </c>
      <c r="E186" s="46"/>
    </row>
    <row r="187" spans="1:5" ht="19.5" customHeight="1" x14ac:dyDescent="0.2">
      <c r="A187" s="56" t="s">
        <v>422</v>
      </c>
      <c r="B187" s="46" t="s">
        <v>81</v>
      </c>
      <c r="C187" s="93">
        <v>750</v>
      </c>
      <c r="D187" s="95">
        <v>45673</v>
      </c>
      <c r="E187" s="46"/>
    </row>
    <row r="188" spans="1:5" ht="19.5" customHeight="1" x14ac:dyDescent="0.2">
      <c r="A188" s="56" t="s">
        <v>203</v>
      </c>
      <c r="B188" s="46" t="s">
        <v>142</v>
      </c>
      <c r="C188" s="93">
        <v>750</v>
      </c>
      <c r="D188" s="95">
        <v>45685</v>
      </c>
      <c r="E188" s="46"/>
    </row>
    <row r="189" spans="1:5" ht="19.5" customHeight="1" x14ac:dyDescent="0.2">
      <c r="A189" s="56" t="s">
        <v>423</v>
      </c>
      <c r="B189" s="46" t="s">
        <v>86</v>
      </c>
      <c r="C189" s="93">
        <v>734.9</v>
      </c>
      <c r="D189" s="95">
        <v>45678</v>
      </c>
      <c r="E189" s="46"/>
    </row>
    <row r="190" spans="1:5" ht="19.5" customHeight="1" x14ac:dyDescent="0.2">
      <c r="A190" s="56" t="s">
        <v>424</v>
      </c>
      <c r="B190" s="46" t="s">
        <v>122</v>
      </c>
      <c r="C190" s="93">
        <v>720</v>
      </c>
      <c r="D190" s="95">
        <v>45678</v>
      </c>
      <c r="E190" s="46"/>
    </row>
    <row r="191" spans="1:5" ht="19.5" customHeight="1" x14ac:dyDescent="0.2">
      <c r="A191" s="56" t="s">
        <v>425</v>
      </c>
      <c r="B191" s="46" t="s">
        <v>426</v>
      </c>
      <c r="C191" s="93">
        <v>718.08</v>
      </c>
      <c r="D191" s="95">
        <v>45685</v>
      </c>
      <c r="E191" s="46"/>
    </row>
    <row r="192" spans="1:5" ht="19.5" customHeight="1" x14ac:dyDescent="0.2">
      <c r="A192" s="56" t="s">
        <v>189</v>
      </c>
      <c r="B192" s="46" t="s">
        <v>427</v>
      </c>
      <c r="C192" s="93">
        <v>705.6</v>
      </c>
      <c r="D192" s="95">
        <v>45671</v>
      </c>
      <c r="E192" s="46"/>
    </row>
    <row r="193" spans="1:5" ht="19.5" customHeight="1" x14ac:dyDescent="0.2">
      <c r="A193" s="56" t="s">
        <v>135</v>
      </c>
      <c r="B193" s="46" t="s">
        <v>88</v>
      </c>
      <c r="C193" s="93">
        <v>673.28</v>
      </c>
      <c r="D193" s="95">
        <v>45678</v>
      </c>
      <c r="E193" s="46"/>
    </row>
    <row r="194" spans="1:5" ht="19.5" customHeight="1" x14ac:dyDescent="0.2">
      <c r="A194" s="56" t="s">
        <v>428</v>
      </c>
      <c r="B194" s="46" t="s">
        <v>429</v>
      </c>
      <c r="C194" s="93">
        <v>673.19</v>
      </c>
      <c r="D194" s="95">
        <v>45671</v>
      </c>
      <c r="E194" s="46"/>
    </row>
    <row r="195" spans="1:5" ht="19.5" customHeight="1" x14ac:dyDescent="0.2">
      <c r="A195" s="56" t="s">
        <v>115</v>
      </c>
      <c r="B195" s="46" t="s">
        <v>88</v>
      </c>
      <c r="C195" s="93">
        <v>659.9</v>
      </c>
      <c r="D195" s="95">
        <v>45687</v>
      </c>
      <c r="E195" s="46"/>
    </row>
    <row r="196" spans="1:5" ht="19.5" customHeight="1" x14ac:dyDescent="0.2">
      <c r="A196" s="56" t="s">
        <v>240</v>
      </c>
      <c r="B196" s="46" t="s">
        <v>430</v>
      </c>
      <c r="C196" s="93">
        <v>655.37</v>
      </c>
      <c r="D196" s="95">
        <v>45665</v>
      </c>
      <c r="E196" s="46"/>
    </row>
    <row r="197" spans="1:5" ht="19.5" customHeight="1" x14ac:dyDescent="0.2">
      <c r="A197" s="56" t="s">
        <v>431</v>
      </c>
      <c r="B197" s="46" t="s">
        <v>130</v>
      </c>
      <c r="C197" s="93">
        <v>652.5</v>
      </c>
      <c r="D197" s="95">
        <v>45686</v>
      </c>
      <c r="E197" s="46"/>
    </row>
    <row r="198" spans="1:5" ht="19.5" customHeight="1" x14ac:dyDescent="0.2">
      <c r="A198" s="56" t="s">
        <v>173</v>
      </c>
      <c r="B198" s="46" t="s">
        <v>432</v>
      </c>
      <c r="C198" s="93">
        <v>650</v>
      </c>
      <c r="D198" s="95">
        <v>45665</v>
      </c>
      <c r="E198" s="46"/>
    </row>
    <row r="199" spans="1:5" ht="19.5" customHeight="1" x14ac:dyDescent="0.2">
      <c r="A199" s="56" t="s">
        <v>149</v>
      </c>
      <c r="B199" s="46" t="s">
        <v>81</v>
      </c>
      <c r="C199" s="93">
        <v>648.17999999999995</v>
      </c>
      <c r="D199" s="95">
        <v>45665</v>
      </c>
      <c r="E199" s="46"/>
    </row>
    <row r="200" spans="1:5" ht="19.5" customHeight="1" x14ac:dyDescent="0.2">
      <c r="A200" s="56" t="s">
        <v>433</v>
      </c>
      <c r="B200" s="46" t="s">
        <v>434</v>
      </c>
      <c r="C200" s="93">
        <v>648</v>
      </c>
      <c r="D200" s="95">
        <v>45678</v>
      </c>
      <c r="E200" s="46"/>
    </row>
    <row r="201" spans="1:5" ht="19.5" customHeight="1" x14ac:dyDescent="0.2">
      <c r="A201" s="56" t="s">
        <v>178</v>
      </c>
      <c r="B201" s="46" t="s">
        <v>244</v>
      </c>
      <c r="C201" s="93">
        <v>645</v>
      </c>
      <c r="D201" s="95">
        <v>45667</v>
      </c>
    </row>
    <row r="202" spans="1:5" ht="19.5" customHeight="1" x14ac:dyDescent="0.2">
      <c r="A202" s="56" t="s">
        <v>435</v>
      </c>
      <c r="B202" s="46" t="s">
        <v>436</v>
      </c>
      <c r="C202" s="93">
        <v>640</v>
      </c>
      <c r="D202" s="95">
        <v>45671</v>
      </c>
    </row>
    <row r="203" spans="1:5" ht="19.5" customHeight="1" x14ac:dyDescent="0.2">
      <c r="A203" s="56" t="s">
        <v>171</v>
      </c>
      <c r="B203" s="46" t="s">
        <v>175</v>
      </c>
      <c r="C203" s="93">
        <v>637.5</v>
      </c>
      <c r="D203" s="95">
        <v>45673</v>
      </c>
    </row>
    <row r="204" spans="1:5" ht="19.5" customHeight="1" x14ac:dyDescent="0.2">
      <c r="A204" s="56" t="s">
        <v>202</v>
      </c>
      <c r="B204" s="46" t="s">
        <v>88</v>
      </c>
      <c r="C204" s="93">
        <v>627.63</v>
      </c>
      <c r="D204" s="95">
        <v>45686</v>
      </c>
    </row>
    <row r="205" spans="1:5" ht="19.5" customHeight="1" x14ac:dyDescent="0.2">
      <c r="A205" s="56" t="s">
        <v>169</v>
      </c>
      <c r="B205" s="46" t="s">
        <v>92</v>
      </c>
      <c r="C205" s="93">
        <v>625.12</v>
      </c>
      <c r="D205" s="95">
        <v>45671</v>
      </c>
    </row>
    <row r="206" spans="1:5" ht="19.5" customHeight="1" x14ac:dyDescent="0.2">
      <c r="A206" s="56" t="s">
        <v>437</v>
      </c>
      <c r="B206" s="46" t="s">
        <v>438</v>
      </c>
      <c r="C206" s="93">
        <v>616.79999999999995</v>
      </c>
      <c r="D206" s="95">
        <v>45685</v>
      </c>
    </row>
    <row r="207" spans="1:5" ht="19.5" customHeight="1" x14ac:dyDescent="0.2">
      <c r="A207" s="56" t="s">
        <v>137</v>
      </c>
      <c r="B207" s="46" t="s">
        <v>89</v>
      </c>
      <c r="C207" s="93">
        <v>610</v>
      </c>
      <c r="D207" s="95">
        <v>45671</v>
      </c>
    </row>
    <row r="208" spans="1:5" ht="19.5" customHeight="1" x14ac:dyDescent="0.2">
      <c r="A208" s="56" t="s">
        <v>439</v>
      </c>
      <c r="B208" s="46" t="s">
        <v>198</v>
      </c>
      <c r="C208" s="93">
        <v>601.46</v>
      </c>
      <c r="D208" s="95">
        <v>45672</v>
      </c>
    </row>
    <row r="209" spans="1:4" ht="19.5" customHeight="1" x14ac:dyDescent="0.2">
      <c r="A209" s="56" t="s">
        <v>440</v>
      </c>
      <c r="B209" s="46" t="s">
        <v>441</v>
      </c>
      <c r="C209" s="93">
        <v>600</v>
      </c>
      <c r="D209" s="95">
        <v>45665</v>
      </c>
    </row>
    <row r="210" spans="1:4" ht="19.5" customHeight="1" x14ac:dyDescent="0.2">
      <c r="A210" s="56" t="s">
        <v>168</v>
      </c>
      <c r="B210" s="46" t="s">
        <v>372</v>
      </c>
      <c r="C210" s="93">
        <v>600</v>
      </c>
      <c r="D210" s="95">
        <v>45673</v>
      </c>
    </row>
    <row r="211" spans="1:4" ht="19.5" customHeight="1" x14ac:dyDescent="0.2">
      <c r="A211" s="56" t="s">
        <v>442</v>
      </c>
      <c r="B211" s="46" t="s">
        <v>443</v>
      </c>
      <c r="C211" s="93">
        <v>598</v>
      </c>
      <c r="D211" s="95">
        <v>45667</v>
      </c>
    </row>
    <row r="212" spans="1:4" ht="19.5" customHeight="1" x14ac:dyDescent="0.2">
      <c r="A212" s="56" t="s">
        <v>141</v>
      </c>
      <c r="B212" s="46" t="s">
        <v>100</v>
      </c>
      <c r="C212" s="93">
        <v>595</v>
      </c>
      <c r="D212" s="95">
        <v>45665</v>
      </c>
    </row>
    <row r="213" spans="1:4" ht="19.5" customHeight="1" x14ac:dyDescent="0.2">
      <c r="A213" s="56" t="s">
        <v>216</v>
      </c>
      <c r="B213" s="46" t="s">
        <v>444</v>
      </c>
      <c r="C213" s="93">
        <v>595</v>
      </c>
      <c r="D213" s="95">
        <v>45665</v>
      </c>
    </row>
    <row r="214" spans="1:4" ht="19.5" customHeight="1" x14ac:dyDescent="0.2">
      <c r="A214" s="56" t="s">
        <v>140</v>
      </c>
      <c r="B214" s="46" t="s">
        <v>445</v>
      </c>
      <c r="C214" s="93">
        <v>592.86</v>
      </c>
      <c r="D214" s="95">
        <v>45685</v>
      </c>
    </row>
    <row r="215" spans="1:4" ht="19.5" customHeight="1" x14ac:dyDescent="0.2">
      <c r="A215" s="56" t="s">
        <v>359</v>
      </c>
      <c r="B215" s="46" t="s">
        <v>300</v>
      </c>
      <c r="C215" s="93">
        <v>589.41</v>
      </c>
      <c r="D215" s="95">
        <v>45665</v>
      </c>
    </row>
    <row r="216" spans="1:4" ht="19.5" customHeight="1" x14ac:dyDescent="0.2">
      <c r="A216" s="56" t="s">
        <v>135</v>
      </c>
      <c r="B216" s="46" t="s">
        <v>88</v>
      </c>
      <c r="C216" s="93">
        <v>589.34</v>
      </c>
      <c r="D216" s="95">
        <v>45665</v>
      </c>
    </row>
    <row r="217" spans="1:4" ht="19.5" customHeight="1" x14ac:dyDescent="0.2">
      <c r="A217" s="56" t="s">
        <v>446</v>
      </c>
      <c r="B217" s="46" t="s">
        <v>447</v>
      </c>
      <c r="C217" s="93">
        <v>585</v>
      </c>
      <c r="D217" s="95">
        <v>45680</v>
      </c>
    </row>
    <row r="218" spans="1:4" ht="19.5" customHeight="1" x14ac:dyDescent="0.2">
      <c r="A218" s="56" t="s">
        <v>448</v>
      </c>
      <c r="B218" s="46" t="s">
        <v>177</v>
      </c>
      <c r="C218" s="93">
        <v>580.09</v>
      </c>
      <c r="D218" s="95">
        <v>45671</v>
      </c>
    </row>
    <row r="219" spans="1:4" ht="19.5" customHeight="1" x14ac:dyDescent="0.2">
      <c r="A219" s="56" t="s">
        <v>220</v>
      </c>
      <c r="B219" s="46" t="s">
        <v>198</v>
      </c>
      <c r="C219" s="93">
        <v>570.87</v>
      </c>
      <c r="D219" s="95">
        <v>45665</v>
      </c>
    </row>
    <row r="220" spans="1:4" ht="19.5" customHeight="1" x14ac:dyDescent="0.2">
      <c r="A220" s="56" t="s">
        <v>449</v>
      </c>
      <c r="B220" s="46" t="s">
        <v>81</v>
      </c>
      <c r="C220" s="93">
        <v>570.28</v>
      </c>
      <c r="D220" s="95">
        <v>45687</v>
      </c>
    </row>
    <row r="221" spans="1:4" ht="19.5" customHeight="1" x14ac:dyDescent="0.2">
      <c r="A221" s="56" t="s">
        <v>169</v>
      </c>
      <c r="B221" s="46" t="s">
        <v>92</v>
      </c>
      <c r="C221" s="93">
        <v>542.89</v>
      </c>
      <c r="D221" s="95">
        <v>45686</v>
      </c>
    </row>
    <row r="222" spans="1:4" ht="19.5" customHeight="1" x14ac:dyDescent="0.2">
      <c r="A222" s="56" t="s">
        <v>450</v>
      </c>
      <c r="B222" s="46" t="s">
        <v>451</v>
      </c>
      <c r="C222" s="93">
        <v>530</v>
      </c>
      <c r="D222" s="95">
        <v>45686</v>
      </c>
    </row>
    <row r="223" spans="1:4" ht="19.5" customHeight="1" x14ac:dyDescent="0.2">
      <c r="A223" s="56" t="s">
        <v>452</v>
      </c>
      <c r="B223" s="46" t="s">
        <v>453</v>
      </c>
      <c r="C223" s="93">
        <v>516</v>
      </c>
      <c r="D223" s="95">
        <v>45665</v>
      </c>
    </row>
    <row r="224" spans="1:4" ht="19.5" customHeight="1" x14ac:dyDescent="0.2">
      <c r="A224" s="56" t="s">
        <v>189</v>
      </c>
      <c r="B224" s="46" t="s">
        <v>175</v>
      </c>
      <c r="C224" s="93">
        <v>501</v>
      </c>
      <c r="D224" s="95">
        <v>45672</v>
      </c>
    </row>
    <row r="225" spans="1:4" ht="19.5" customHeight="1" x14ac:dyDescent="0.2">
      <c r="A225" s="56" t="s">
        <v>454</v>
      </c>
      <c r="B225" s="46" t="s">
        <v>239</v>
      </c>
      <c r="C225" s="93">
        <v>500</v>
      </c>
      <c r="D225" s="95">
        <v>45665</v>
      </c>
    </row>
    <row r="226" spans="1:4" ht="19.5" customHeight="1" x14ac:dyDescent="0.2">
      <c r="A226" s="56" t="s">
        <v>455</v>
      </c>
      <c r="B226" s="46" t="s">
        <v>456</v>
      </c>
      <c r="C226" s="93">
        <v>497</v>
      </c>
      <c r="D226" s="95">
        <v>45665</v>
      </c>
    </row>
    <row r="227" spans="1:4" ht="19.5" customHeight="1" x14ac:dyDescent="0.2">
      <c r="A227" s="56" t="s">
        <v>455</v>
      </c>
      <c r="B227" s="46" t="s">
        <v>456</v>
      </c>
      <c r="C227" s="93">
        <v>497</v>
      </c>
      <c r="D227" s="95">
        <v>45685</v>
      </c>
    </row>
    <row r="228" spans="1:4" ht="19.5" customHeight="1" x14ac:dyDescent="0.2">
      <c r="A228" s="56" t="s">
        <v>457</v>
      </c>
      <c r="B228" s="46" t="s">
        <v>458</v>
      </c>
      <c r="C228" s="93">
        <v>495</v>
      </c>
      <c r="D228" s="95">
        <v>45665</v>
      </c>
    </row>
    <row r="229" spans="1:4" ht="19.5" customHeight="1" x14ac:dyDescent="0.2">
      <c r="A229" s="56" t="s">
        <v>457</v>
      </c>
      <c r="B229" s="46" t="s">
        <v>458</v>
      </c>
      <c r="C229" s="93">
        <v>495</v>
      </c>
      <c r="D229" s="95">
        <v>45680</v>
      </c>
    </row>
    <row r="230" spans="1:4" ht="19.5" customHeight="1" x14ac:dyDescent="0.2">
      <c r="A230" s="56" t="s">
        <v>84</v>
      </c>
      <c r="B230" s="46" t="s">
        <v>85</v>
      </c>
      <c r="C230" s="93">
        <v>476.28</v>
      </c>
      <c r="D230" s="95">
        <v>45665</v>
      </c>
    </row>
    <row r="231" spans="1:4" ht="19.5" customHeight="1" x14ac:dyDescent="0.2">
      <c r="A231" s="56" t="s">
        <v>459</v>
      </c>
      <c r="B231" s="46" t="s">
        <v>460</v>
      </c>
      <c r="C231" s="93">
        <v>468</v>
      </c>
      <c r="D231" s="95">
        <v>45670</v>
      </c>
    </row>
    <row r="232" spans="1:4" ht="19.5" customHeight="1" x14ac:dyDescent="0.2">
      <c r="A232" s="56" t="s">
        <v>79</v>
      </c>
      <c r="B232" s="46" t="s">
        <v>77</v>
      </c>
      <c r="C232" s="93">
        <v>462</v>
      </c>
      <c r="D232" s="95">
        <v>45665</v>
      </c>
    </row>
    <row r="233" spans="1:4" ht="19.5" customHeight="1" x14ac:dyDescent="0.2">
      <c r="A233" s="56" t="s">
        <v>461</v>
      </c>
      <c r="B233" s="46" t="s">
        <v>92</v>
      </c>
      <c r="C233" s="93">
        <v>452</v>
      </c>
      <c r="D233" s="95">
        <v>45686</v>
      </c>
    </row>
    <row r="234" spans="1:4" ht="19.5" customHeight="1" x14ac:dyDescent="0.2">
      <c r="A234" s="56" t="s">
        <v>462</v>
      </c>
      <c r="B234" s="46" t="s">
        <v>100</v>
      </c>
      <c r="C234" s="93">
        <v>450</v>
      </c>
      <c r="D234" s="95">
        <v>45678</v>
      </c>
    </row>
    <row r="235" spans="1:4" ht="19.5" customHeight="1" x14ac:dyDescent="0.2">
      <c r="A235" s="56" t="s">
        <v>217</v>
      </c>
      <c r="B235" s="46" t="s">
        <v>219</v>
      </c>
      <c r="C235" s="93">
        <v>440.27</v>
      </c>
      <c r="D235" s="95">
        <v>45678</v>
      </c>
    </row>
    <row r="236" spans="1:4" ht="19.5" customHeight="1" x14ac:dyDescent="0.2">
      <c r="A236" s="56" t="s">
        <v>463</v>
      </c>
      <c r="B236" s="46" t="s">
        <v>464</v>
      </c>
      <c r="C236" s="93">
        <v>439.75</v>
      </c>
      <c r="D236" s="95">
        <v>45680</v>
      </c>
    </row>
    <row r="237" spans="1:4" ht="19.5" customHeight="1" x14ac:dyDescent="0.2">
      <c r="A237" s="56" t="s">
        <v>465</v>
      </c>
      <c r="B237" s="46" t="s">
        <v>294</v>
      </c>
      <c r="C237" s="93">
        <v>439.16</v>
      </c>
      <c r="D237" s="95">
        <v>45671</v>
      </c>
    </row>
    <row r="238" spans="1:4" ht="19.5" customHeight="1" x14ac:dyDescent="0.2">
      <c r="A238" s="56" t="s">
        <v>466</v>
      </c>
      <c r="B238" s="46" t="s">
        <v>467</v>
      </c>
      <c r="C238" s="93">
        <v>437</v>
      </c>
      <c r="D238" s="95">
        <v>45673</v>
      </c>
    </row>
    <row r="239" spans="1:4" ht="19.5" customHeight="1" x14ac:dyDescent="0.2">
      <c r="A239" s="56" t="s">
        <v>468</v>
      </c>
      <c r="B239" s="46" t="s">
        <v>80</v>
      </c>
      <c r="C239" s="93">
        <v>430</v>
      </c>
      <c r="D239" s="95">
        <v>45685</v>
      </c>
    </row>
    <row r="240" spans="1:4" ht="19.5" customHeight="1" x14ac:dyDescent="0.2">
      <c r="A240" s="56" t="s">
        <v>422</v>
      </c>
      <c r="B240" s="46" t="s">
        <v>81</v>
      </c>
      <c r="C240" s="93">
        <v>425</v>
      </c>
      <c r="D240" s="95">
        <v>45671</v>
      </c>
    </row>
    <row r="241" spans="1:4" ht="19.5" customHeight="1" x14ac:dyDescent="0.2">
      <c r="A241" s="56" t="s">
        <v>115</v>
      </c>
      <c r="B241" s="46" t="s">
        <v>300</v>
      </c>
      <c r="C241" s="93">
        <v>424.9</v>
      </c>
      <c r="D241" s="95">
        <v>45680</v>
      </c>
    </row>
    <row r="242" spans="1:4" ht="19.5" customHeight="1" x14ac:dyDescent="0.2">
      <c r="A242" s="56" t="s">
        <v>168</v>
      </c>
      <c r="B242" s="46" t="s">
        <v>469</v>
      </c>
      <c r="C242" s="93">
        <v>420</v>
      </c>
      <c r="D242" s="95">
        <v>45688</v>
      </c>
    </row>
    <row r="243" spans="1:4" ht="19.5" customHeight="1" x14ac:dyDescent="0.2">
      <c r="A243" s="56" t="s">
        <v>470</v>
      </c>
      <c r="B243" s="46" t="s">
        <v>174</v>
      </c>
      <c r="C243" s="93">
        <v>407.2</v>
      </c>
      <c r="D243" s="95">
        <v>45665</v>
      </c>
    </row>
    <row r="244" spans="1:4" ht="19.5" customHeight="1" x14ac:dyDescent="0.2">
      <c r="A244" s="56" t="s">
        <v>471</v>
      </c>
      <c r="B244" s="46" t="s">
        <v>472</v>
      </c>
      <c r="C244" s="93">
        <v>407</v>
      </c>
      <c r="D244" s="95">
        <v>45673</v>
      </c>
    </row>
    <row r="245" spans="1:4" ht="19.5" customHeight="1" x14ac:dyDescent="0.2">
      <c r="A245" s="56" t="s">
        <v>131</v>
      </c>
      <c r="B245" s="46" t="s">
        <v>233</v>
      </c>
      <c r="C245" s="93">
        <v>405</v>
      </c>
      <c r="D245" s="95">
        <v>45665</v>
      </c>
    </row>
    <row r="246" spans="1:4" ht="19.5" customHeight="1" x14ac:dyDescent="0.2">
      <c r="A246" s="56" t="s">
        <v>141</v>
      </c>
      <c r="B246" s="46" t="s">
        <v>100</v>
      </c>
      <c r="C246" s="93">
        <v>405</v>
      </c>
      <c r="D246" s="95">
        <v>45680</v>
      </c>
    </row>
    <row r="247" spans="1:4" ht="19.5" customHeight="1" x14ac:dyDescent="0.2">
      <c r="A247" s="56" t="s">
        <v>190</v>
      </c>
      <c r="B247" s="46" t="s">
        <v>230</v>
      </c>
      <c r="C247" s="93">
        <v>404.8</v>
      </c>
      <c r="D247" s="95">
        <v>45670</v>
      </c>
    </row>
    <row r="248" spans="1:4" ht="19.5" customHeight="1" x14ac:dyDescent="0.2">
      <c r="A248" s="56" t="s">
        <v>473</v>
      </c>
      <c r="B248" s="46" t="s">
        <v>81</v>
      </c>
      <c r="C248" s="93">
        <v>402.84</v>
      </c>
      <c r="D248" s="95">
        <v>45665</v>
      </c>
    </row>
    <row r="249" spans="1:4" ht="19.5" customHeight="1" x14ac:dyDescent="0.2">
      <c r="A249" s="56" t="s">
        <v>474</v>
      </c>
      <c r="B249" s="46" t="s">
        <v>475</v>
      </c>
      <c r="C249" s="93">
        <v>400</v>
      </c>
      <c r="D249" s="95">
        <v>45673</v>
      </c>
    </row>
    <row r="250" spans="1:4" ht="19.5" customHeight="1" x14ac:dyDescent="0.2">
      <c r="A250" s="56" t="s">
        <v>476</v>
      </c>
      <c r="B250" s="46" t="s">
        <v>333</v>
      </c>
      <c r="C250" s="93">
        <v>391.65</v>
      </c>
      <c r="D250" s="95">
        <v>45671</v>
      </c>
    </row>
    <row r="251" spans="1:4" ht="19.5" customHeight="1" x14ac:dyDescent="0.2">
      <c r="A251" s="56" t="s">
        <v>143</v>
      </c>
      <c r="B251" s="46" t="s">
        <v>229</v>
      </c>
      <c r="C251" s="93">
        <v>391.56</v>
      </c>
      <c r="D251" s="95">
        <v>45667</v>
      </c>
    </row>
    <row r="252" spans="1:4" ht="19.5" customHeight="1" x14ac:dyDescent="0.2">
      <c r="A252" s="56" t="s">
        <v>477</v>
      </c>
      <c r="B252" s="46" t="s">
        <v>86</v>
      </c>
      <c r="C252" s="93">
        <v>390.42</v>
      </c>
      <c r="D252" s="95">
        <v>45680</v>
      </c>
    </row>
    <row r="253" spans="1:4" ht="19.5" customHeight="1" x14ac:dyDescent="0.2">
      <c r="A253" s="56" t="s">
        <v>234</v>
      </c>
      <c r="B253" s="46" t="s">
        <v>89</v>
      </c>
      <c r="C253" s="93">
        <v>387.83</v>
      </c>
      <c r="D253" s="95">
        <v>45680</v>
      </c>
    </row>
    <row r="254" spans="1:4" ht="19.5" customHeight="1" x14ac:dyDescent="0.2">
      <c r="A254" s="56" t="s">
        <v>186</v>
      </c>
      <c r="B254" s="46" t="s">
        <v>86</v>
      </c>
      <c r="C254" s="93">
        <v>377.49</v>
      </c>
      <c r="D254" s="95">
        <v>45665</v>
      </c>
    </row>
    <row r="255" spans="1:4" ht="19.5" customHeight="1" x14ac:dyDescent="0.2">
      <c r="A255" s="56" t="s">
        <v>149</v>
      </c>
      <c r="B255" s="46" t="s">
        <v>81</v>
      </c>
      <c r="C255" s="93">
        <v>375.55</v>
      </c>
      <c r="D255" s="95">
        <v>45685</v>
      </c>
    </row>
    <row r="256" spans="1:4" ht="19.5" customHeight="1" x14ac:dyDescent="0.2">
      <c r="A256" s="56" t="s">
        <v>478</v>
      </c>
      <c r="B256" s="46" t="s">
        <v>479</v>
      </c>
      <c r="C256" s="93">
        <v>373</v>
      </c>
      <c r="D256" s="95">
        <v>45673</v>
      </c>
    </row>
    <row r="257" spans="1:4" ht="19.5" customHeight="1" x14ac:dyDescent="0.2">
      <c r="A257" s="56" t="s">
        <v>480</v>
      </c>
      <c r="B257" s="46" t="s">
        <v>94</v>
      </c>
      <c r="C257" s="93">
        <v>370.93</v>
      </c>
      <c r="D257" s="95">
        <v>45665</v>
      </c>
    </row>
    <row r="258" spans="1:4" ht="19.5" customHeight="1" x14ac:dyDescent="0.2">
      <c r="A258" s="56" t="s">
        <v>186</v>
      </c>
      <c r="B258" s="46" t="s">
        <v>86</v>
      </c>
      <c r="C258" s="93">
        <v>360.5</v>
      </c>
      <c r="D258" s="95">
        <v>45671</v>
      </c>
    </row>
    <row r="259" spans="1:4" ht="19.5" customHeight="1" x14ac:dyDescent="0.2">
      <c r="A259" s="56" t="s">
        <v>481</v>
      </c>
      <c r="B259" s="46" t="s">
        <v>188</v>
      </c>
      <c r="C259" s="93">
        <v>360</v>
      </c>
      <c r="D259" s="95">
        <v>45671</v>
      </c>
    </row>
    <row r="260" spans="1:4" ht="19.5" customHeight="1" x14ac:dyDescent="0.2">
      <c r="A260" s="56" t="s">
        <v>482</v>
      </c>
      <c r="B260" s="46" t="s">
        <v>81</v>
      </c>
      <c r="C260" s="93">
        <v>359.66</v>
      </c>
      <c r="D260" s="95">
        <v>45671</v>
      </c>
    </row>
    <row r="261" spans="1:4" ht="19.5" customHeight="1" x14ac:dyDescent="0.2">
      <c r="A261" s="56" t="s">
        <v>123</v>
      </c>
      <c r="B261" s="46" t="s">
        <v>102</v>
      </c>
      <c r="C261" s="93">
        <v>356.55</v>
      </c>
      <c r="D261" s="95">
        <v>45665</v>
      </c>
    </row>
    <row r="262" spans="1:4" ht="19.5" customHeight="1" x14ac:dyDescent="0.2">
      <c r="A262" s="56" t="s">
        <v>483</v>
      </c>
      <c r="B262" s="46" t="s">
        <v>484</v>
      </c>
      <c r="C262" s="93">
        <v>350</v>
      </c>
      <c r="D262" s="95">
        <v>45665</v>
      </c>
    </row>
    <row r="263" spans="1:4" ht="19.5" customHeight="1" x14ac:dyDescent="0.2">
      <c r="A263" s="56" t="s">
        <v>485</v>
      </c>
      <c r="B263" s="46" t="s">
        <v>486</v>
      </c>
      <c r="C263" s="93">
        <v>348</v>
      </c>
      <c r="D263" s="95">
        <v>45687</v>
      </c>
    </row>
    <row r="264" spans="1:4" ht="19.5" customHeight="1" x14ac:dyDescent="0.2">
      <c r="A264" s="56" t="s">
        <v>487</v>
      </c>
      <c r="B264" s="46" t="s">
        <v>86</v>
      </c>
      <c r="C264" s="93">
        <v>342.45</v>
      </c>
      <c r="D264" s="95">
        <v>45673</v>
      </c>
    </row>
    <row r="265" spans="1:4" ht="19.5" customHeight="1" x14ac:dyDescent="0.2">
      <c r="A265" s="56" t="s">
        <v>488</v>
      </c>
      <c r="B265" s="46" t="s">
        <v>489</v>
      </c>
      <c r="C265" s="93">
        <v>340</v>
      </c>
      <c r="D265" s="95">
        <v>45672</v>
      </c>
    </row>
    <row r="266" spans="1:4" ht="19.5" customHeight="1" x14ac:dyDescent="0.2">
      <c r="A266" s="56" t="s">
        <v>490</v>
      </c>
      <c r="B266" s="46" t="s">
        <v>130</v>
      </c>
      <c r="C266" s="93">
        <v>332</v>
      </c>
      <c r="D266" s="95">
        <v>45685</v>
      </c>
    </row>
    <row r="267" spans="1:4" ht="19.5" customHeight="1" x14ac:dyDescent="0.2">
      <c r="A267" s="56" t="s">
        <v>299</v>
      </c>
      <c r="B267" s="46" t="s">
        <v>300</v>
      </c>
      <c r="C267" s="93">
        <v>327.2</v>
      </c>
      <c r="D267" s="95">
        <v>45680</v>
      </c>
    </row>
    <row r="268" spans="1:4" ht="19.5" customHeight="1" x14ac:dyDescent="0.2">
      <c r="A268" s="56" t="s">
        <v>491</v>
      </c>
      <c r="B268" s="46" t="s">
        <v>492</v>
      </c>
      <c r="C268" s="93">
        <v>300</v>
      </c>
      <c r="D268" s="95">
        <v>45671</v>
      </c>
    </row>
    <row r="269" spans="1:4" ht="19.5" customHeight="1" x14ac:dyDescent="0.2">
      <c r="A269" s="56" t="s">
        <v>161</v>
      </c>
      <c r="B269" s="46" t="s">
        <v>493</v>
      </c>
      <c r="C269" s="93">
        <v>300</v>
      </c>
      <c r="D269" s="95">
        <v>45680</v>
      </c>
    </row>
    <row r="270" spans="1:4" ht="19.5" customHeight="1" x14ac:dyDescent="0.2">
      <c r="A270" s="56" t="s">
        <v>125</v>
      </c>
      <c r="B270" s="46" t="s">
        <v>102</v>
      </c>
      <c r="C270" s="93">
        <v>300</v>
      </c>
      <c r="D270" s="95">
        <v>45685</v>
      </c>
    </row>
    <row r="271" spans="1:4" ht="19.5" customHeight="1" x14ac:dyDescent="0.2">
      <c r="A271" s="56" t="s">
        <v>158</v>
      </c>
      <c r="B271" s="46" t="s">
        <v>159</v>
      </c>
      <c r="C271" s="93">
        <v>288.63</v>
      </c>
      <c r="D271" s="95">
        <v>45686</v>
      </c>
    </row>
    <row r="272" spans="1:4" ht="19.5" customHeight="1" x14ac:dyDescent="0.2">
      <c r="A272" s="56" t="s">
        <v>84</v>
      </c>
      <c r="B272" s="46" t="s">
        <v>85</v>
      </c>
      <c r="C272" s="93">
        <v>285.83999999999997</v>
      </c>
      <c r="D272" s="95">
        <v>45672</v>
      </c>
    </row>
    <row r="273" spans="1:4" ht="19.5" customHeight="1" x14ac:dyDescent="0.2">
      <c r="A273" s="56" t="s">
        <v>494</v>
      </c>
      <c r="B273" s="46" t="s">
        <v>495</v>
      </c>
      <c r="C273" s="93">
        <v>281.12</v>
      </c>
      <c r="D273" s="95">
        <v>45680</v>
      </c>
    </row>
    <row r="274" spans="1:4" ht="19.5" customHeight="1" x14ac:dyDescent="0.2">
      <c r="A274" s="56" t="s">
        <v>496</v>
      </c>
      <c r="B274" s="46" t="s">
        <v>497</v>
      </c>
      <c r="C274" s="93">
        <v>280.06</v>
      </c>
      <c r="D274" s="95">
        <v>45665</v>
      </c>
    </row>
    <row r="275" spans="1:4" ht="19.5" customHeight="1" x14ac:dyDescent="0.2">
      <c r="A275" s="56" t="s">
        <v>498</v>
      </c>
      <c r="B275" s="46" t="s">
        <v>499</v>
      </c>
      <c r="C275" s="93">
        <v>280</v>
      </c>
      <c r="D275" s="95">
        <v>45671</v>
      </c>
    </row>
    <row r="276" spans="1:4" ht="19.5" customHeight="1" x14ac:dyDescent="0.2">
      <c r="A276" s="56" t="s">
        <v>339</v>
      </c>
      <c r="B276" s="46" t="s">
        <v>89</v>
      </c>
      <c r="C276" s="93">
        <v>272.5</v>
      </c>
      <c r="D276" s="95">
        <v>45665</v>
      </c>
    </row>
    <row r="277" spans="1:4" ht="19.5" customHeight="1" x14ac:dyDescent="0.2">
      <c r="A277" s="56" t="s">
        <v>500</v>
      </c>
      <c r="B277" s="46" t="s">
        <v>501</v>
      </c>
      <c r="C277" s="93">
        <v>270</v>
      </c>
      <c r="D277" s="95">
        <v>45686</v>
      </c>
    </row>
    <row r="278" spans="1:4" ht="19.5" customHeight="1" x14ac:dyDescent="0.2">
      <c r="A278" s="56" t="s">
        <v>502</v>
      </c>
      <c r="B278" s="46" t="s">
        <v>77</v>
      </c>
      <c r="C278" s="93">
        <v>266.85000000000002</v>
      </c>
      <c r="D278" s="95">
        <v>45665</v>
      </c>
    </row>
    <row r="279" spans="1:4" ht="19.5" customHeight="1" x14ac:dyDescent="0.2">
      <c r="A279" s="56" t="s">
        <v>503</v>
      </c>
      <c r="B279" s="46" t="s">
        <v>294</v>
      </c>
      <c r="C279" s="93">
        <v>266.3</v>
      </c>
      <c r="D279" s="95">
        <v>45686</v>
      </c>
    </row>
    <row r="280" spans="1:4" ht="19.5" customHeight="1" x14ac:dyDescent="0.2">
      <c r="A280" s="56" t="s">
        <v>502</v>
      </c>
      <c r="B280" s="46" t="s">
        <v>77</v>
      </c>
      <c r="C280" s="93">
        <v>265.17</v>
      </c>
      <c r="D280" s="95">
        <v>45673</v>
      </c>
    </row>
    <row r="281" spans="1:4" ht="19.5" customHeight="1" x14ac:dyDescent="0.2">
      <c r="A281" s="56" t="s">
        <v>152</v>
      </c>
      <c r="B281" s="46" t="s">
        <v>205</v>
      </c>
      <c r="C281" s="93">
        <v>262.5</v>
      </c>
      <c r="D281" s="95">
        <v>45665</v>
      </c>
    </row>
    <row r="282" spans="1:4" ht="19.5" customHeight="1" x14ac:dyDescent="0.2">
      <c r="A282" s="56" t="s">
        <v>361</v>
      </c>
      <c r="B282" s="46" t="s">
        <v>362</v>
      </c>
      <c r="C282" s="93">
        <v>255</v>
      </c>
      <c r="D282" s="95">
        <v>45678</v>
      </c>
    </row>
    <row r="283" spans="1:4" ht="19.5" customHeight="1" x14ac:dyDescent="0.2">
      <c r="A283" s="56" t="s">
        <v>504</v>
      </c>
      <c r="B283" s="46" t="s">
        <v>505</v>
      </c>
      <c r="C283" s="93">
        <v>253.6</v>
      </c>
      <c r="D283" s="95">
        <v>45680</v>
      </c>
    </row>
    <row r="284" spans="1:4" ht="19.5" customHeight="1" x14ac:dyDescent="0.2">
      <c r="A284" s="56" t="s">
        <v>506</v>
      </c>
      <c r="B284" s="46" t="s">
        <v>507</v>
      </c>
      <c r="C284" s="93">
        <v>251.33</v>
      </c>
      <c r="D284" s="95">
        <v>45667</v>
      </c>
    </row>
    <row r="285" spans="1:4" ht="19.5" customHeight="1" x14ac:dyDescent="0.2">
      <c r="A285" s="56" t="s">
        <v>125</v>
      </c>
      <c r="B285" s="46" t="s">
        <v>508</v>
      </c>
      <c r="C285" s="93">
        <v>250</v>
      </c>
      <c r="D285" s="95">
        <v>45665</v>
      </c>
    </row>
    <row r="286" spans="1:4" ht="19.5" customHeight="1" x14ac:dyDescent="0.2">
      <c r="A286" s="56" t="s">
        <v>125</v>
      </c>
      <c r="B286" s="46" t="s">
        <v>509</v>
      </c>
      <c r="C286" s="93">
        <v>250</v>
      </c>
      <c r="D286" s="95">
        <v>45680</v>
      </c>
    </row>
    <row r="287" spans="1:4" ht="19.5" customHeight="1" x14ac:dyDescent="0.2">
      <c r="A287" s="56" t="s">
        <v>510</v>
      </c>
      <c r="B287" s="46" t="s">
        <v>511</v>
      </c>
      <c r="C287" s="93">
        <v>250</v>
      </c>
      <c r="D287" s="95">
        <v>45685</v>
      </c>
    </row>
    <row r="288" spans="1:4" ht="19.5" customHeight="1" x14ac:dyDescent="0.2">
      <c r="A288" s="56" t="s">
        <v>473</v>
      </c>
      <c r="B288" s="46" t="s">
        <v>151</v>
      </c>
      <c r="C288" s="93">
        <v>238.18</v>
      </c>
      <c r="D288" s="95">
        <v>45673</v>
      </c>
    </row>
    <row r="289" spans="1:4" ht="19.5" customHeight="1" x14ac:dyDescent="0.2">
      <c r="A289" s="56" t="s">
        <v>250</v>
      </c>
      <c r="B289" s="46" t="s">
        <v>89</v>
      </c>
      <c r="C289" s="93">
        <v>226.7</v>
      </c>
      <c r="D289" s="95">
        <v>45685</v>
      </c>
    </row>
    <row r="290" spans="1:4" ht="19.5" customHeight="1" x14ac:dyDescent="0.2">
      <c r="A290" s="56" t="s">
        <v>512</v>
      </c>
      <c r="B290" s="46" t="s">
        <v>513</v>
      </c>
      <c r="C290" s="93">
        <v>216</v>
      </c>
      <c r="D290" s="95">
        <v>45665</v>
      </c>
    </row>
    <row r="291" spans="1:4" ht="19.5" customHeight="1" x14ac:dyDescent="0.2">
      <c r="A291" s="56" t="s">
        <v>514</v>
      </c>
      <c r="B291" s="46" t="s">
        <v>86</v>
      </c>
      <c r="C291" s="93">
        <v>210</v>
      </c>
      <c r="D291" s="95">
        <v>45665</v>
      </c>
    </row>
    <row r="292" spans="1:4" ht="19.5" customHeight="1" x14ac:dyDescent="0.2">
      <c r="A292" s="56" t="s">
        <v>515</v>
      </c>
      <c r="B292" s="46" t="s">
        <v>237</v>
      </c>
      <c r="C292" s="93">
        <v>203.6</v>
      </c>
      <c r="D292" s="95">
        <v>45673</v>
      </c>
    </row>
    <row r="293" spans="1:4" ht="19.5" customHeight="1" x14ac:dyDescent="0.2">
      <c r="A293" s="56" t="s">
        <v>516</v>
      </c>
      <c r="B293" s="46" t="s">
        <v>82</v>
      </c>
      <c r="C293" s="93">
        <v>202.5</v>
      </c>
      <c r="D293" s="95">
        <v>45665</v>
      </c>
    </row>
    <row r="294" spans="1:4" ht="19.5" customHeight="1" x14ac:dyDescent="0.2">
      <c r="A294" s="56" t="s">
        <v>517</v>
      </c>
      <c r="B294" s="46" t="s">
        <v>92</v>
      </c>
      <c r="C294" s="93">
        <v>199</v>
      </c>
      <c r="D294" s="95">
        <v>45665</v>
      </c>
    </row>
    <row r="295" spans="1:4" ht="19.5" customHeight="1" x14ac:dyDescent="0.2">
      <c r="A295" s="56" t="s">
        <v>518</v>
      </c>
      <c r="B295" s="46" t="s">
        <v>129</v>
      </c>
      <c r="C295" s="93">
        <v>194.99</v>
      </c>
      <c r="D295" s="95">
        <v>45672</v>
      </c>
    </row>
    <row r="296" spans="1:4" ht="19.5" customHeight="1" x14ac:dyDescent="0.2">
      <c r="A296" s="56" t="s">
        <v>157</v>
      </c>
      <c r="B296" s="46" t="s">
        <v>81</v>
      </c>
      <c r="C296" s="93">
        <v>191.93</v>
      </c>
      <c r="D296" s="95">
        <v>45686</v>
      </c>
    </row>
    <row r="297" spans="1:4" ht="19.5" customHeight="1" x14ac:dyDescent="0.2">
      <c r="A297" s="56" t="s">
        <v>93</v>
      </c>
      <c r="B297" s="46" t="s">
        <v>519</v>
      </c>
      <c r="C297" s="93">
        <v>191.52</v>
      </c>
      <c r="D297" s="95">
        <v>45667</v>
      </c>
    </row>
    <row r="298" spans="1:4" ht="19.5" customHeight="1" x14ac:dyDescent="0.2">
      <c r="A298" s="56" t="s">
        <v>152</v>
      </c>
      <c r="B298" s="46" t="s">
        <v>520</v>
      </c>
      <c r="C298" s="93">
        <v>189</v>
      </c>
      <c r="D298" s="95">
        <v>45665</v>
      </c>
    </row>
    <row r="299" spans="1:4" ht="19.5" customHeight="1" x14ac:dyDescent="0.2">
      <c r="A299" s="56" t="s">
        <v>128</v>
      </c>
      <c r="B299" s="46" t="s">
        <v>77</v>
      </c>
      <c r="C299" s="93">
        <v>187.43</v>
      </c>
      <c r="D299" s="95">
        <v>45665</v>
      </c>
    </row>
    <row r="300" spans="1:4" ht="19.5" customHeight="1" x14ac:dyDescent="0.2">
      <c r="A300" s="56" t="s">
        <v>521</v>
      </c>
      <c r="B300" s="46" t="s">
        <v>522</v>
      </c>
      <c r="C300" s="93">
        <v>186.45</v>
      </c>
      <c r="D300" s="95">
        <v>45680</v>
      </c>
    </row>
    <row r="301" spans="1:4" ht="19.5" customHeight="1" x14ac:dyDescent="0.2">
      <c r="A301" s="56" t="s">
        <v>169</v>
      </c>
      <c r="B301" s="46" t="s">
        <v>92</v>
      </c>
      <c r="C301" s="93">
        <v>185.9</v>
      </c>
      <c r="D301" s="95">
        <v>45678</v>
      </c>
    </row>
    <row r="302" spans="1:4" ht="19.5" customHeight="1" x14ac:dyDescent="0.2">
      <c r="A302" s="56" t="s">
        <v>87</v>
      </c>
      <c r="B302" s="46" t="s">
        <v>88</v>
      </c>
      <c r="C302" s="93">
        <v>184.74</v>
      </c>
      <c r="D302" s="95">
        <v>45671</v>
      </c>
    </row>
    <row r="303" spans="1:4" ht="19.5" customHeight="1" x14ac:dyDescent="0.2">
      <c r="A303" s="56" t="s">
        <v>165</v>
      </c>
      <c r="B303" s="46" t="s">
        <v>223</v>
      </c>
      <c r="C303" s="93">
        <v>182.11</v>
      </c>
      <c r="D303" s="95">
        <v>45665</v>
      </c>
    </row>
    <row r="304" spans="1:4" ht="19.5" customHeight="1" x14ac:dyDescent="0.2">
      <c r="A304" s="56" t="s">
        <v>523</v>
      </c>
      <c r="B304" s="46" t="s">
        <v>188</v>
      </c>
      <c r="C304" s="93">
        <v>180</v>
      </c>
      <c r="D304" s="95">
        <v>45665</v>
      </c>
    </row>
    <row r="305" spans="1:4" ht="19.5" customHeight="1" x14ac:dyDescent="0.2">
      <c r="A305" s="56" t="s">
        <v>245</v>
      </c>
      <c r="B305" s="46" t="s">
        <v>188</v>
      </c>
      <c r="C305" s="93">
        <v>180</v>
      </c>
      <c r="D305" s="95">
        <v>45665</v>
      </c>
    </row>
    <row r="306" spans="1:4" ht="19.5" customHeight="1" x14ac:dyDescent="0.2">
      <c r="A306" s="56" t="s">
        <v>524</v>
      </c>
      <c r="B306" s="46" t="s">
        <v>188</v>
      </c>
      <c r="C306" s="93">
        <v>180</v>
      </c>
      <c r="D306" s="95">
        <v>45665</v>
      </c>
    </row>
    <row r="307" spans="1:4" ht="19.5" customHeight="1" x14ac:dyDescent="0.2">
      <c r="A307" s="56" t="s">
        <v>525</v>
      </c>
      <c r="B307" s="46" t="s">
        <v>526</v>
      </c>
      <c r="C307" s="93">
        <v>180</v>
      </c>
      <c r="D307" s="95">
        <v>45665</v>
      </c>
    </row>
    <row r="308" spans="1:4" ht="19.5" customHeight="1" x14ac:dyDescent="0.2">
      <c r="A308" s="56" t="s">
        <v>527</v>
      </c>
      <c r="B308" s="46" t="s">
        <v>188</v>
      </c>
      <c r="C308" s="93">
        <v>180</v>
      </c>
      <c r="D308" s="95">
        <v>45671</v>
      </c>
    </row>
    <row r="309" spans="1:4" ht="19.5" customHeight="1" x14ac:dyDescent="0.2">
      <c r="A309" s="56" t="s">
        <v>527</v>
      </c>
      <c r="B309" s="46" t="s">
        <v>188</v>
      </c>
      <c r="C309" s="93">
        <v>180</v>
      </c>
      <c r="D309" s="95">
        <v>45673</v>
      </c>
    </row>
    <row r="310" spans="1:4" ht="19.5" customHeight="1" x14ac:dyDescent="0.2">
      <c r="A310" s="56" t="s">
        <v>528</v>
      </c>
      <c r="B310" s="46" t="s">
        <v>188</v>
      </c>
      <c r="C310" s="93">
        <v>180</v>
      </c>
      <c r="D310" s="95">
        <v>45673</v>
      </c>
    </row>
    <row r="311" spans="1:4" ht="19.5" customHeight="1" x14ac:dyDescent="0.2">
      <c r="A311" s="56" t="s">
        <v>529</v>
      </c>
      <c r="B311" s="46" t="s">
        <v>530</v>
      </c>
      <c r="C311" s="93">
        <v>180</v>
      </c>
      <c r="D311" s="95">
        <v>45673</v>
      </c>
    </row>
    <row r="312" spans="1:4" ht="19.5" customHeight="1" x14ac:dyDescent="0.2">
      <c r="A312" s="56" t="s">
        <v>531</v>
      </c>
      <c r="B312" s="46" t="s">
        <v>188</v>
      </c>
      <c r="C312" s="93">
        <v>180</v>
      </c>
      <c r="D312" s="95">
        <v>45678</v>
      </c>
    </row>
    <row r="313" spans="1:4" ht="19.5" customHeight="1" x14ac:dyDescent="0.2">
      <c r="A313" s="56" t="s">
        <v>532</v>
      </c>
      <c r="B313" s="46" t="s">
        <v>188</v>
      </c>
      <c r="C313" s="93">
        <v>180</v>
      </c>
      <c r="D313" s="95">
        <v>45678</v>
      </c>
    </row>
    <row r="314" spans="1:4" ht="19.5" customHeight="1" x14ac:dyDescent="0.2">
      <c r="A314" s="56" t="s">
        <v>533</v>
      </c>
      <c r="B314" s="46" t="s">
        <v>188</v>
      </c>
      <c r="C314" s="93">
        <v>180</v>
      </c>
      <c r="D314" s="95">
        <v>45678</v>
      </c>
    </row>
    <row r="315" spans="1:4" ht="19.5" customHeight="1" x14ac:dyDescent="0.2">
      <c r="A315" s="56" t="s">
        <v>534</v>
      </c>
      <c r="B315" s="46" t="s">
        <v>188</v>
      </c>
      <c r="C315" s="93">
        <v>180</v>
      </c>
      <c r="D315" s="95">
        <v>45680</v>
      </c>
    </row>
    <row r="316" spans="1:4" ht="19.5" customHeight="1" x14ac:dyDescent="0.2">
      <c r="A316" s="56" t="s">
        <v>206</v>
      </c>
      <c r="B316" s="46" t="s">
        <v>188</v>
      </c>
      <c r="C316" s="93">
        <v>180</v>
      </c>
      <c r="D316" s="95">
        <v>45686</v>
      </c>
    </row>
    <row r="317" spans="1:4" ht="19.5" customHeight="1" x14ac:dyDescent="0.2">
      <c r="A317" s="56" t="s">
        <v>523</v>
      </c>
      <c r="B317" s="46" t="s">
        <v>188</v>
      </c>
      <c r="C317" s="93">
        <v>180</v>
      </c>
      <c r="D317" s="95">
        <v>45686</v>
      </c>
    </row>
    <row r="318" spans="1:4" ht="19.5" customHeight="1" x14ac:dyDescent="0.2">
      <c r="A318" s="56" t="s">
        <v>207</v>
      </c>
      <c r="B318" s="46" t="s">
        <v>188</v>
      </c>
      <c r="C318" s="93">
        <v>180</v>
      </c>
      <c r="D318" s="95">
        <v>45686</v>
      </c>
    </row>
    <row r="319" spans="1:4" ht="19.5" customHeight="1" x14ac:dyDescent="0.2">
      <c r="A319" s="56" t="s">
        <v>535</v>
      </c>
      <c r="B319" s="46" t="s">
        <v>188</v>
      </c>
      <c r="C319" s="93">
        <v>180</v>
      </c>
      <c r="D319" s="95">
        <v>45686</v>
      </c>
    </row>
    <row r="320" spans="1:4" ht="19.5" customHeight="1" x14ac:dyDescent="0.2">
      <c r="A320" s="56" t="s">
        <v>536</v>
      </c>
      <c r="B320" s="46" t="s">
        <v>188</v>
      </c>
      <c r="C320" s="93">
        <v>180</v>
      </c>
      <c r="D320" s="95">
        <v>45686</v>
      </c>
    </row>
    <row r="321" spans="1:4" ht="19.5" customHeight="1" x14ac:dyDescent="0.2">
      <c r="A321" s="56" t="s">
        <v>537</v>
      </c>
      <c r="B321" s="46" t="s">
        <v>188</v>
      </c>
      <c r="C321" s="93">
        <v>180</v>
      </c>
      <c r="D321" s="95">
        <v>45686</v>
      </c>
    </row>
    <row r="322" spans="1:4" ht="19.5" customHeight="1" x14ac:dyDescent="0.2">
      <c r="A322" s="56" t="s">
        <v>538</v>
      </c>
      <c r="B322" s="46" t="s">
        <v>188</v>
      </c>
      <c r="C322" s="93">
        <v>180</v>
      </c>
      <c r="D322" s="95">
        <v>45687</v>
      </c>
    </row>
    <row r="323" spans="1:4" ht="19.5" customHeight="1" x14ac:dyDescent="0.2">
      <c r="A323" s="56" t="s">
        <v>539</v>
      </c>
      <c r="B323" s="46" t="s">
        <v>188</v>
      </c>
      <c r="C323" s="93">
        <v>180</v>
      </c>
      <c r="D323" s="95">
        <v>45687</v>
      </c>
    </row>
    <row r="324" spans="1:4" ht="19.5" customHeight="1" x14ac:dyDescent="0.2">
      <c r="A324" s="56" t="s">
        <v>540</v>
      </c>
      <c r="B324" s="46" t="s">
        <v>188</v>
      </c>
      <c r="C324" s="93">
        <v>180</v>
      </c>
      <c r="D324" s="95">
        <v>45687</v>
      </c>
    </row>
    <row r="325" spans="1:4" ht="19.5" customHeight="1" x14ac:dyDescent="0.2">
      <c r="A325" s="56" t="s">
        <v>541</v>
      </c>
      <c r="B325" s="46" t="s">
        <v>188</v>
      </c>
      <c r="C325" s="93">
        <v>180</v>
      </c>
      <c r="D325" s="95">
        <v>45687</v>
      </c>
    </row>
    <row r="326" spans="1:4" ht="19.5" customHeight="1" x14ac:dyDescent="0.2">
      <c r="A326" s="56" t="s">
        <v>542</v>
      </c>
      <c r="B326" s="46" t="s">
        <v>188</v>
      </c>
      <c r="C326" s="93">
        <v>180</v>
      </c>
      <c r="D326" s="95">
        <v>45687</v>
      </c>
    </row>
    <row r="327" spans="1:4" ht="19.5" customHeight="1" x14ac:dyDescent="0.2">
      <c r="A327" s="56" t="s">
        <v>543</v>
      </c>
      <c r="B327" s="46" t="s">
        <v>544</v>
      </c>
      <c r="C327" s="93">
        <v>180</v>
      </c>
      <c r="D327" s="95">
        <v>45687</v>
      </c>
    </row>
    <row r="328" spans="1:4" ht="19.5" customHeight="1" x14ac:dyDescent="0.2">
      <c r="A328" s="56" t="s">
        <v>545</v>
      </c>
      <c r="B328" s="46" t="s">
        <v>546</v>
      </c>
      <c r="C328" s="93">
        <v>175.54</v>
      </c>
      <c r="D328" s="95">
        <v>45673</v>
      </c>
    </row>
    <row r="329" spans="1:4" ht="19.5" customHeight="1" x14ac:dyDescent="0.2">
      <c r="A329" s="56" t="s">
        <v>547</v>
      </c>
      <c r="B329" s="46" t="s">
        <v>548</v>
      </c>
      <c r="C329" s="93">
        <v>175</v>
      </c>
      <c r="D329" s="95">
        <v>45665</v>
      </c>
    </row>
    <row r="330" spans="1:4" ht="19.5" customHeight="1" x14ac:dyDescent="0.2">
      <c r="A330" s="56" t="s">
        <v>549</v>
      </c>
      <c r="B330" s="46" t="s">
        <v>635</v>
      </c>
      <c r="C330" s="93">
        <v>175</v>
      </c>
      <c r="D330" s="95">
        <v>45665</v>
      </c>
    </row>
    <row r="331" spans="1:4" ht="19.5" customHeight="1" x14ac:dyDescent="0.2">
      <c r="A331" s="56" t="s">
        <v>242</v>
      </c>
      <c r="B331" s="46" t="s">
        <v>243</v>
      </c>
      <c r="C331" s="93">
        <v>175</v>
      </c>
      <c r="D331" s="95">
        <v>45665</v>
      </c>
    </row>
    <row r="332" spans="1:4" ht="19.5" customHeight="1" x14ac:dyDescent="0.2">
      <c r="A332" s="56" t="s">
        <v>116</v>
      </c>
      <c r="B332" s="46" t="s">
        <v>92</v>
      </c>
      <c r="C332" s="93">
        <v>174.76</v>
      </c>
      <c r="D332" s="95">
        <v>45685</v>
      </c>
    </row>
    <row r="333" spans="1:4" ht="19.5" customHeight="1" x14ac:dyDescent="0.2">
      <c r="A333" s="56" t="s">
        <v>141</v>
      </c>
      <c r="B333" s="46" t="s">
        <v>100</v>
      </c>
      <c r="C333" s="93">
        <v>170</v>
      </c>
      <c r="D333" s="95">
        <v>45665</v>
      </c>
    </row>
    <row r="334" spans="1:4" ht="19.5" customHeight="1" x14ac:dyDescent="0.2">
      <c r="A334" s="56" t="s">
        <v>115</v>
      </c>
      <c r="B334" s="46" t="s">
        <v>88</v>
      </c>
      <c r="C334" s="93">
        <v>169.95</v>
      </c>
      <c r="D334" s="95">
        <v>45685</v>
      </c>
    </row>
    <row r="335" spans="1:4" ht="19.5" customHeight="1" x14ac:dyDescent="0.2">
      <c r="A335" s="56" t="s">
        <v>550</v>
      </c>
      <c r="B335" s="46" t="s">
        <v>102</v>
      </c>
      <c r="C335" s="93">
        <v>164.79</v>
      </c>
      <c r="D335" s="95">
        <v>45680</v>
      </c>
    </row>
    <row r="336" spans="1:4" ht="19.5" customHeight="1" x14ac:dyDescent="0.2">
      <c r="A336" s="56" t="s">
        <v>490</v>
      </c>
      <c r="B336" s="46" t="s">
        <v>130</v>
      </c>
      <c r="C336" s="93">
        <v>163</v>
      </c>
      <c r="D336" s="95">
        <v>45680</v>
      </c>
    </row>
    <row r="337" spans="1:4" ht="19.5" customHeight="1" x14ac:dyDescent="0.2">
      <c r="A337" s="56" t="s">
        <v>79</v>
      </c>
      <c r="B337" s="46" t="s">
        <v>77</v>
      </c>
      <c r="C337" s="93">
        <v>156.87</v>
      </c>
      <c r="D337" s="95">
        <v>45667</v>
      </c>
    </row>
    <row r="338" spans="1:4" ht="19.5" customHeight="1" x14ac:dyDescent="0.2">
      <c r="A338" s="56" t="s">
        <v>210</v>
      </c>
      <c r="B338" s="46" t="s">
        <v>551</v>
      </c>
      <c r="C338" s="93">
        <v>153</v>
      </c>
      <c r="D338" s="95">
        <v>45686</v>
      </c>
    </row>
    <row r="339" spans="1:4" ht="19.5" customHeight="1" x14ac:dyDescent="0.2">
      <c r="A339" s="56" t="s">
        <v>552</v>
      </c>
      <c r="B339" s="46" t="s">
        <v>151</v>
      </c>
      <c r="C339" s="93">
        <v>152.24</v>
      </c>
      <c r="D339" s="95">
        <v>45680</v>
      </c>
    </row>
    <row r="340" spans="1:4" ht="19.5" customHeight="1" x14ac:dyDescent="0.2">
      <c r="A340" s="56" t="s">
        <v>553</v>
      </c>
      <c r="B340" s="46" t="s">
        <v>554</v>
      </c>
      <c r="C340" s="93">
        <v>150</v>
      </c>
      <c r="D340" s="95">
        <v>45665</v>
      </c>
    </row>
    <row r="341" spans="1:4" ht="19.5" customHeight="1" x14ac:dyDescent="0.2">
      <c r="A341" s="56" t="s">
        <v>555</v>
      </c>
      <c r="B341" s="46" t="s">
        <v>556</v>
      </c>
      <c r="C341" s="93">
        <v>150</v>
      </c>
      <c r="D341" s="95">
        <v>45680</v>
      </c>
    </row>
    <row r="342" spans="1:4" ht="19.5" customHeight="1" x14ac:dyDescent="0.2">
      <c r="A342" s="56" t="s">
        <v>518</v>
      </c>
      <c r="B342" s="46" t="s">
        <v>129</v>
      </c>
      <c r="C342" s="93">
        <v>144.29</v>
      </c>
      <c r="D342" s="95">
        <v>45665</v>
      </c>
    </row>
    <row r="343" spans="1:4" ht="19.5" customHeight="1" x14ac:dyDescent="0.2">
      <c r="A343" s="56" t="s">
        <v>234</v>
      </c>
      <c r="B343" s="46" t="s">
        <v>81</v>
      </c>
      <c r="C343" s="93">
        <v>141.37</v>
      </c>
      <c r="D343" s="95">
        <v>45665</v>
      </c>
    </row>
    <row r="344" spans="1:4" ht="19.5" customHeight="1" x14ac:dyDescent="0.2">
      <c r="A344" s="56" t="s">
        <v>557</v>
      </c>
      <c r="B344" s="46" t="s">
        <v>122</v>
      </c>
      <c r="C344" s="93">
        <v>140.61000000000001</v>
      </c>
      <c r="D344" s="95">
        <v>45667</v>
      </c>
    </row>
    <row r="345" spans="1:4" ht="19.5" customHeight="1" x14ac:dyDescent="0.2">
      <c r="A345" s="56" t="s">
        <v>558</v>
      </c>
      <c r="B345" s="46" t="s">
        <v>559</v>
      </c>
      <c r="C345" s="93">
        <v>140</v>
      </c>
      <c r="D345" s="95">
        <v>45670</v>
      </c>
    </row>
    <row r="346" spans="1:4" ht="19.5" customHeight="1" x14ac:dyDescent="0.2">
      <c r="A346" s="56" t="s">
        <v>560</v>
      </c>
      <c r="B346" s="46" t="s">
        <v>561</v>
      </c>
      <c r="C346" s="93">
        <v>140</v>
      </c>
      <c r="D346" s="95">
        <v>45671</v>
      </c>
    </row>
    <row r="347" spans="1:4" ht="19.5" customHeight="1" x14ac:dyDescent="0.2">
      <c r="A347" s="56" t="s">
        <v>90</v>
      </c>
      <c r="B347" s="46" t="s">
        <v>562</v>
      </c>
      <c r="C347" s="93">
        <v>135.94</v>
      </c>
      <c r="D347" s="95">
        <v>45678</v>
      </c>
    </row>
    <row r="348" spans="1:4" ht="19.5" customHeight="1" x14ac:dyDescent="0.2">
      <c r="A348" s="56" t="s">
        <v>234</v>
      </c>
      <c r="B348" s="46" t="s">
        <v>81</v>
      </c>
      <c r="C348" s="93">
        <v>134.33000000000001</v>
      </c>
      <c r="D348" s="95">
        <v>45687</v>
      </c>
    </row>
    <row r="349" spans="1:4" ht="19.5" customHeight="1" x14ac:dyDescent="0.2">
      <c r="A349" s="56" t="s">
        <v>563</v>
      </c>
      <c r="B349" s="46" t="s">
        <v>564</v>
      </c>
      <c r="C349" s="93">
        <v>130</v>
      </c>
      <c r="D349" s="95">
        <v>45678</v>
      </c>
    </row>
    <row r="350" spans="1:4" ht="19.5" customHeight="1" x14ac:dyDescent="0.2">
      <c r="A350" s="56" t="s">
        <v>565</v>
      </c>
      <c r="B350" s="46" t="s">
        <v>566</v>
      </c>
      <c r="C350" s="93">
        <v>130</v>
      </c>
      <c r="D350" s="95">
        <v>45678</v>
      </c>
    </row>
    <row r="351" spans="1:4" ht="19.5" customHeight="1" x14ac:dyDescent="0.2">
      <c r="A351" s="56" t="s">
        <v>452</v>
      </c>
      <c r="B351" s="46" t="s">
        <v>567</v>
      </c>
      <c r="C351" s="93">
        <v>129</v>
      </c>
      <c r="D351" s="95">
        <v>45680</v>
      </c>
    </row>
    <row r="352" spans="1:4" ht="19.5" customHeight="1" x14ac:dyDescent="0.2">
      <c r="A352" s="56" t="s">
        <v>568</v>
      </c>
      <c r="B352" s="46" t="s">
        <v>102</v>
      </c>
      <c r="C352" s="93">
        <v>127.65</v>
      </c>
      <c r="D352" s="95">
        <v>45665</v>
      </c>
    </row>
    <row r="353" spans="1:4" ht="19.5" customHeight="1" x14ac:dyDescent="0.2">
      <c r="A353" s="56" t="s">
        <v>480</v>
      </c>
      <c r="B353" s="46" t="s">
        <v>94</v>
      </c>
      <c r="C353" s="93">
        <v>124.6</v>
      </c>
      <c r="D353" s="95">
        <v>45665</v>
      </c>
    </row>
    <row r="354" spans="1:4" ht="19.5" customHeight="1" x14ac:dyDescent="0.2">
      <c r="A354" s="56" t="s">
        <v>569</v>
      </c>
      <c r="B354" s="46" t="s">
        <v>570</v>
      </c>
      <c r="C354" s="93">
        <v>119.08</v>
      </c>
      <c r="D354" s="95">
        <v>45670</v>
      </c>
    </row>
    <row r="355" spans="1:4" ht="19.5" customHeight="1" x14ac:dyDescent="0.2">
      <c r="A355" s="56" t="s">
        <v>123</v>
      </c>
      <c r="B355" s="46" t="s">
        <v>102</v>
      </c>
      <c r="C355" s="93">
        <v>118.85</v>
      </c>
      <c r="D355" s="95">
        <v>45665</v>
      </c>
    </row>
    <row r="356" spans="1:4" ht="19.5" customHeight="1" x14ac:dyDescent="0.2">
      <c r="A356" s="56" t="s">
        <v>123</v>
      </c>
      <c r="B356" s="46" t="s">
        <v>151</v>
      </c>
      <c r="C356" s="93">
        <v>118.85</v>
      </c>
      <c r="D356" s="95">
        <v>45673</v>
      </c>
    </row>
    <row r="357" spans="1:4" ht="19.5" customHeight="1" x14ac:dyDescent="0.2">
      <c r="A357" s="56" t="s">
        <v>123</v>
      </c>
      <c r="B357" s="46" t="s">
        <v>151</v>
      </c>
      <c r="C357" s="93">
        <v>118.85</v>
      </c>
      <c r="D357" s="95">
        <v>45678</v>
      </c>
    </row>
    <row r="358" spans="1:4" ht="19.5" customHeight="1" x14ac:dyDescent="0.2">
      <c r="A358" s="56" t="s">
        <v>123</v>
      </c>
      <c r="B358" s="46" t="s">
        <v>102</v>
      </c>
      <c r="C358" s="93">
        <v>118.85</v>
      </c>
      <c r="D358" s="95">
        <v>45680</v>
      </c>
    </row>
    <row r="359" spans="1:4" ht="19.5" customHeight="1" x14ac:dyDescent="0.2">
      <c r="A359" s="56" t="s">
        <v>571</v>
      </c>
      <c r="B359" s="46" t="s">
        <v>572</v>
      </c>
      <c r="C359" s="93">
        <v>118.5</v>
      </c>
      <c r="D359" s="95">
        <v>45673</v>
      </c>
    </row>
    <row r="360" spans="1:4" ht="19.5" customHeight="1" x14ac:dyDescent="0.2">
      <c r="A360" s="56" t="s">
        <v>573</v>
      </c>
      <c r="B360" s="46" t="s">
        <v>179</v>
      </c>
      <c r="C360" s="93">
        <v>116.31</v>
      </c>
      <c r="D360" s="95">
        <v>45665</v>
      </c>
    </row>
    <row r="361" spans="1:4" ht="19.5" customHeight="1" x14ac:dyDescent="0.2">
      <c r="A361" s="56" t="s">
        <v>557</v>
      </c>
      <c r="B361" s="46" t="s">
        <v>122</v>
      </c>
      <c r="C361" s="93">
        <v>114.54</v>
      </c>
      <c r="D361" s="95">
        <v>45678</v>
      </c>
    </row>
    <row r="362" spans="1:4" ht="19.5" customHeight="1" x14ac:dyDescent="0.2">
      <c r="A362" s="56" t="s">
        <v>90</v>
      </c>
      <c r="B362" s="46" t="s">
        <v>249</v>
      </c>
      <c r="C362" s="93">
        <v>113.97</v>
      </c>
      <c r="D362" s="95">
        <v>45671</v>
      </c>
    </row>
    <row r="363" spans="1:4" ht="19.5" customHeight="1" x14ac:dyDescent="0.2">
      <c r="A363" s="56" t="s">
        <v>574</v>
      </c>
      <c r="B363" s="46" t="s">
        <v>575</v>
      </c>
      <c r="C363" s="93">
        <v>111.13</v>
      </c>
      <c r="D363" s="95">
        <v>45672</v>
      </c>
    </row>
    <row r="364" spans="1:4" ht="19.5" customHeight="1" x14ac:dyDescent="0.2">
      <c r="A364" s="56" t="s">
        <v>235</v>
      </c>
      <c r="B364" s="46" t="s">
        <v>94</v>
      </c>
      <c r="C364" s="93">
        <v>107.8</v>
      </c>
      <c r="D364" s="95">
        <v>45665</v>
      </c>
    </row>
    <row r="365" spans="1:4" ht="19.5" customHeight="1" x14ac:dyDescent="0.2">
      <c r="A365" s="56" t="s">
        <v>576</v>
      </c>
      <c r="B365" s="46" t="s">
        <v>198</v>
      </c>
      <c r="C365" s="93">
        <v>104.9</v>
      </c>
      <c r="D365" s="95">
        <v>45665</v>
      </c>
    </row>
    <row r="366" spans="1:4" ht="19.5" customHeight="1" x14ac:dyDescent="0.2">
      <c r="A366" s="56" t="s">
        <v>192</v>
      </c>
      <c r="B366" s="46" t="s">
        <v>193</v>
      </c>
      <c r="C366" s="93">
        <v>103.31</v>
      </c>
      <c r="D366" s="95">
        <v>45665</v>
      </c>
    </row>
    <row r="367" spans="1:4" ht="19.5" customHeight="1" x14ac:dyDescent="0.2">
      <c r="A367" s="56" t="s">
        <v>577</v>
      </c>
      <c r="B367" s="46" t="s">
        <v>578</v>
      </c>
      <c r="C367" s="93">
        <v>100</v>
      </c>
      <c r="D367" s="95">
        <v>45673</v>
      </c>
    </row>
    <row r="368" spans="1:4" ht="19.5" customHeight="1" x14ac:dyDescent="0.2">
      <c r="A368" s="56" t="s">
        <v>506</v>
      </c>
      <c r="B368" s="46" t="s">
        <v>130</v>
      </c>
      <c r="C368" s="93">
        <v>96.84</v>
      </c>
      <c r="D368" s="95">
        <v>45665</v>
      </c>
    </row>
    <row r="369" spans="1:4" ht="19.5" customHeight="1" x14ac:dyDescent="0.2">
      <c r="A369" s="56" t="s">
        <v>579</v>
      </c>
      <c r="B369" s="46" t="s">
        <v>122</v>
      </c>
      <c r="C369" s="93">
        <v>94</v>
      </c>
      <c r="D369" s="95">
        <v>45665</v>
      </c>
    </row>
    <row r="370" spans="1:4" ht="19.5" customHeight="1" x14ac:dyDescent="0.2">
      <c r="A370" s="56" t="s">
        <v>506</v>
      </c>
      <c r="B370" s="46" t="s">
        <v>507</v>
      </c>
      <c r="C370" s="93">
        <v>93.22</v>
      </c>
      <c r="D370" s="95">
        <v>45673</v>
      </c>
    </row>
    <row r="371" spans="1:4" ht="19.5" customHeight="1" x14ac:dyDescent="0.2">
      <c r="A371" s="56" t="s">
        <v>580</v>
      </c>
      <c r="B371" s="46" t="s">
        <v>581</v>
      </c>
      <c r="C371" s="93">
        <v>92.75</v>
      </c>
      <c r="D371" s="95">
        <v>45685</v>
      </c>
    </row>
    <row r="372" spans="1:4" ht="19.5" customHeight="1" x14ac:dyDescent="0.2">
      <c r="A372" s="56" t="s">
        <v>571</v>
      </c>
      <c r="B372" s="46" t="s">
        <v>572</v>
      </c>
      <c r="C372" s="93">
        <v>90.14</v>
      </c>
      <c r="D372" s="95">
        <v>45665</v>
      </c>
    </row>
    <row r="373" spans="1:4" ht="19.5" customHeight="1" x14ac:dyDescent="0.2">
      <c r="A373" s="56" t="s">
        <v>518</v>
      </c>
      <c r="B373" s="46" t="s">
        <v>129</v>
      </c>
      <c r="C373" s="93">
        <v>87.5</v>
      </c>
      <c r="D373" s="95">
        <v>45667</v>
      </c>
    </row>
    <row r="374" spans="1:4" ht="19.5" customHeight="1" x14ac:dyDescent="0.2">
      <c r="A374" s="56" t="s">
        <v>437</v>
      </c>
      <c r="B374" s="46" t="s">
        <v>438</v>
      </c>
      <c r="C374" s="93">
        <v>86.4</v>
      </c>
      <c r="D374" s="95">
        <v>45665</v>
      </c>
    </row>
    <row r="375" spans="1:4" ht="19.5" customHeight="1" x14ac:dyDescent="0.2">
      <c r="A375" s="56" t="s">
        <v>582</v>
      </c>
      <c r="B375" s="46" t="s">
        <v>583</v>
      </c>
      <c r="C375" s="93">
        <v>81</v>
      </c>
      <c r="D375" s="95">
        <v>45665</v>
      </c>
    </row>
    <row r="376" spans="1:4" ht="19.5" customHeight="1" x14ac:dyDescent="0.2">
      <c r="A376" s="56" t="s">
        <v>506</v>
      </c>
      <c r="B376" s="46" t="s">
        <v>507</v>
      </c>
      <c r="C376" s="93">
        <v>80.7</v>
      </c>
      <c r="D376" s="95">
        <v>45665</v>
      </c>
    </row>
    <row r="377" spans="1:4" ht="19.5" customHeight="1" x14ac:dyDescent="0.2">
      <c r="A377" s="56" t="s">
        <v>254</v>
      </c>
      <c r="B377" s="46" t="s">
        <v>584</v>
      </c>
      <c r="C377" s="93">
        <v>78.8</v>
      </c>
      <c r="D377" s="95">
        <v>45686</v>
      </c>
    </row>
    <row r="378" spans="1:4" ht="19.5" customHeight="1" x14ac:dyDescent="0.2">
      <c r="A378" s="56" t="s">
        <v>153</v>
      </c>
      <c r="B378" s="46" t="s">
        <v>585</v>
      </c>
      <c r="C378" s="93">
        <v>76.25</v>
      </c>
      <c r="D378" s="95">
        <v>45673</v>
      </c>
    </row>
    <row r="379" spans="1:4" ht="19.5" customHeight="1" x14ac:dyDescent="0.2">
      <c r="A379" s="56" t="s">
        <v>586</v>
      </c>
      <c r="B379" s="46" t="s">
        <v>587</v>
      </c>
      <c r="C379" s="93">
        <v>76.08</v>
      </c>
      <c r="D379" s="95">
        <v>45670</v>
      </c>
    </row>
    <row r="380" spans="1:4" ht="19.5" customHeight="1" x14ac:dyDescent="0.2">
      <c r="A380" s="56" t="s">
        <v>172</v>
      </c>
      <c r="B380" s="46" t="s">
        <v>85</v>
      </c>
      <c r="C380" s="93">
        <v>76.06</v>
      </c>
      <c r="D380" s="95">
        <v>45665</v>
      </c>
    </row>
    <row r="381" spans="1:4" ht="19.5" customHeight="1" x14ac:dyDescent="0.2">
      <c r="A381" s="56" t="s">
        <v>588</v>
      </c>
      <c r="B381" s="46" t="s">
        <v>589</v>
      </c>
      <c r="C381" s="93">
        <v>75</v>
      </c>
      <c r="D381" s="95">
        <v>45665</v>
      </c>
    </row>
    <row r="382" spans="1:4" ht="19.5" customHeight="1" x14ac:dyDescent="0.2">
      <c r="A382" s="56" t="s">
        <v>424</v>
      </c>
      <c r="B382" s="46" t="s">
        <v>122</v>
      </c>
      <c r="C382" s="93">
        <v>75</v>
      </c>
      <c r="D382" s="95">
        <v>45665</v>
      </c>
    </row>
    <row r="383" spans="1:4" ht="19.5" customHeight="1" x14ac:dyDescent="0.2">
      <c r="A383" s="56" t="s">
        <v>590</v>
      </c>
      <c r="B383" s="46" t="s">
        <v>122</v>
      </c>
      <c r="C383" s="93">
        <v>75</v>
      </c>
      <c r="D383" s="95">
        <v>45665</v>
      </c>
    </row>
    <row r="384" spans="1:4" ht="19.5" customHeight="1" x14ac:dyDescent="0.2">
      <c r="A384" s="56" t="s">
        <v>591</v>
      </c>
      <c r="B384" s="46" t="s">
        <v>129</v>
      </c>
      <c r="C384" s="93">
        <v>75</v>
      </c>
      <c r="D384" s="95">
        <v>45665</v>
      </c>
    </row>
    <row r="385" spans="1:4" ht="19.5" customHeight="1" x14ac:dyDescent="0.2">
      <c r="A385" s="56" t="s">
        <v>592</v>
      </c>
      <c r="B385" s="46" t="s">
        <v>82</v>
      </c>
      <c r="C385" s="93">
        <v>75</v>
      </c>
      <c r="D385" s="95">
        <v>45671</v>
      </c>
    </row>
    <row r="386" spans="1:4" ht="19.5" customHeight="1" x14ac:dyDescent="0.2">
      <c r="A386" s="56" t="s">
        <v>593</v>
      </c>
      <c r="B386" s="46" t="s">
        <v>82</v>
      </c>
      <c r="C386" s="93">
        <v>75</v>
      </c>
      <c r="D386" s="95">
        <v>45680</v>
      </c>
    </row>
    <row r="387" spans="1:4" ht="19.5" customHeight="1" x14ac:dyDescent="0.2">
      <c r="A387" s="56" t="s">
        <v>594</v>
      </c>
      <c r="B387" s="46" t="s">
        <v>595</v>
      </c>
      <c r="C387" s="93">
        <v>71.959999999999994</v>
      </c>
      <c r="D387" s="95">
        <v>45671</v>
      </c>
    </row>
    <row r="388" spans="1:4" ht="19.5" customHeight="1" x14ac:dyDescent="0.2">
      <c r="A388" s="56" t="s">
        <v>176</v>
      </c>
      <c r="B388" s="46" t="s">
        <v>248</v>
      </c>
      <c r="C388" s="93">
        <v>71.290000000000006</v>
      </c>
      <c r="D388" s="95">
        <v>45685</v>
      </c>
    </row>
    <row r="389" spans="1:4" ht="19.5" customHeight="1" x14ac:dyDescent="0.2">
      <c r="A389" s="56" t="s">
        <v>116</v>
      </c>
      <c r="B389" s="46" t="s">
        <v>92</v>
      </c>
      <c r="C389" s="93">
        <v>71.150000000000006</v>
      </c>
      <c r="D389" s="95">
        <v>45665</v>
      </c>
    </row>
    <row r="390" spans="1:4" ht="19.5" customHeight="1" x14ac:dyDescent="0.2">
      <c r="A390" s="56" t="s">
        <v>596</v>
      </c>
      <c r="B390" s="46" t="s">
        <v>597</v>
      </c>
      <c r="C390" s="93">
        <v>71</v>
      </c>
      <c r="D390" s="95">
        <v>45678</v>
      </c>
    </row>
    <row r="391" spans="1:4" ht="19.5" customHeight="1" x14ac:dyDescent="0.2">
      <c r="A391" s="56" t="s">
        <v>240</v>
      </c>
      <c r="B391" s="46" t="s">
        <v>241</v>
      </c>
      <c r="C391" s="93">
        <v>69.39</v>
      </c>
      <c r="D391" s="95">
        <v>45687</v>
      </c>
    </row>
    <row r="392" spans="1:4" ht="19.5" customHeight="1" x14ac:dyDescent="0.2">
      <c r="A392" s="56" t="s">
        <v>506</v>
      </c>
      <c r="B392" s="46" t="s">
        <v>130</v>
      </c>
      <c r="C392" s="93">
        <v>66.709999999999994</v>
      </c>
      <c r="D392" s="95">
        <v>45686</v>
      </c>
    </row>
    <row r="393" spans="1:4" ht="19.5" customHeight="1" x14ac:dyDescent="0.2">
      <c r="A393" s="56" t="s">
        <v>125</v>
      </c>
      <c r="B393" s="46" t="s">
        <v>598</v>
      </c>
      <c r="C393" s="93">
        <v>61</v>
      </c>
      <c r="D393" s="95">
        <v>45665</v>
      </c>
    </row>
    <row r="394" spans="1:4" ht="19.5" customHeight="1" x14ac:dyDescent="0.2">
      <c r="A394" s="56" t="s">
        <v>252</v>
      </c>
      <c r="B394" s="46" t="s">
        <v>599</v>
      </c>
      <c r="C394" s="93">
        <v>60.06</v>
      </c>
      <c r="D394" s="95">
        <v>45678</v>
      </c>
    </row>
    <row r="395" spans="1:4" ht="19.5" customHeight="1" x14ac:dyDescent="0.2">
      <c r="A395" s="56" t="s">
        <v>600</v>
      </c>
      <c r="B395" s="46" t="s">
        <v>82</v>
      </c>
      <c r="C395" s="93">
        <v>60</v>
      </c>
      <c r="D395" s="95">
        <v>45672</v>
      </c>
    </row>
    <row r="396" spans="1:4" ht="19.5" customHeight="1" x14ac:dyDescent="0.2">
      <c r="A396" s="56" t="s">
        <v>504</v>
      </c>
      <c r="B396" s="46" t="s">
        <v>505</v>
      </c>
      <c r="C396" s="93">
        <v>57.15</v>
      </c>
      <c r="D396" s="95">
        <v>45680</v>
      </c>
    </row>
    <row r="397" spans="1:4" ht="19.5" customHeight="1" x14ac:dyDescent="0.2">
      <c r="A397" s="56" t="s">
        <v>574</v>
      </c>
      <c r="B397" s="46" t="s">
        <v>129</v>
      </c>
      <c r="C397" s="93">
        <v>57</v>
      </c>
      <c r="D397" s="95">
        <v>45665</v>
      </c>
    </row>
    <row r="398" spans="1:4" ht="19.5" customHeight="1" x14ac:dyDescent="0.2">
      <c r="A398" s="56" t="s">
        <v>254</v>
      </c>
      <c r="B398" s="46" t="s">
        <v>227</v>
      </c>
      <c r="C398" s="93">
        <v>56.56</v>
      </c>
      <c r="D398" s="95">
        <v>45672</v>
      </c>
    </row>
    <row r="399" spans="1:4" ht="19.5" customHeight="1" x14ac:dyDescent="0.2">
      <c r="A399" s="56" t="s">
        <v>601</v>
      </c>
      <c r="B399" s="46" t="s">
        <v>427</v>
      </c>
      <c r="C399" s="93">
        <v>55.7</v>
      </c>
      <c r="D399" s="95">
        <v>45665</v>
      </c>
    </row>
    <row r="400" spans="1:4" ht="19.5" customHeight="1" x14ac:dyDescent="0.2">
      <c r="A400" s="56" t="s">
        <v>591</v>
      </c>
      <c r="B400" s="46" t="s">
        <v>129</v>
      </c>
      <c r="C400" s="93">
        <v>55</v>
      </c>
      <c r="D400" s="95">
        <v>45665</v>
      </c>
    </row>
    <row r="401" spans="1:4" ht="19.5" customHeight="1" x14ac:dyDescent="0.2">
      <c r="A401" s="56" t="s">
        <v>84</v>
      </c>
      <c r="B401" s="46" t="s">
        <v>85</v>
      </c>
      <c r="C401" s="93">
        <v>54.43</v>
      </c>
      <c r="D401" s="95">
        <v>45680</v>
      </c>
    </row>
    <row r="402" spans="1:4" ht="19.5" customHeight="1" x14ac:dyDescent="0.2">
      <c r="A402" s="56" t="s">
        <v>602</v>
      </c>
      <c r="B402" s="46" t="s">
        <v>603</v>
      </c>
      <c r="C402" s="93">
        <v>53.5</v>
      </c>
      <c r="D402" s="95">
        <v>45670</v>
      </c>
    </row>
    <row r="403" spans="1:4" ht="19.5" customHeight="1" x14ac:dyDescent="0.2">
      <c r="A403" s="56" t="s">
        <v>84</v>
      </c>
      <c r="B403" s="46" t="s">
        <v>85</v>
      </c>
      <c r="C403" s="93">
        <v>50.5</v>
      </c>
      <c r="D403" s="95">
        <v>45665</v>
      </c>
    </row>
    <row r="404" spans="1:4" ht="19.5" customHeight="1" x14ac:dyDescent="0.2">
      <c r="A404" s="56" t="s">
        <v>577</v>
      </c>
      <c r="B404" s="46" t="s">
        <v>604</v>
      </c>
      <c r="C404" s="93">
        <v>50</v>
      </c>
      <c r="D404" s="95">
        <v>45678</v>
      </c>
    </row>
    <row r="405" spans="1:4" ht="19.5" customHeight="1" x14ac:dyDescent="0.2">
      <c r="A405" s="56" t="s">
        <v>605</v>
      </c>
      <c r="B405" s="46" t="s">
        <v>606</v>
      </c>
      <c r="C405" s="93">
        <v>50</v>
      </c>
      <c r="D405" s="95">
        <v>45678</v>
      </c>
    </row>
    <row r="406" spans="1:4" ht="19.5" customHeight="1" x14ac:dyDescent="0.2">
      <c r="A406" s="56" t="s">
        <v>101</v>
      </c>
      <c r="B406" s="46" t="s">
        <v>122</v>
      </c>
      <c r="C406" s="93">
        <v>49.5</v>
      </c>
      <c r="D406" s="95">
        <v>45685</v>
      </c>
    </row>
    <row r="407" spans="1:4" ht="19.5" customHeight="1" x14ac:dyDescent="0.2">
      <c r="A407" s="56" t="s">
        <v>607</v>
      </c>
      <c r="B407" s="46" t="s">
        <v>608</v>
      </c>
      <c r="C407" s="93">
        <v>48</v>
      </c>
      <c r="D407" s="95">
        <v>45685</v>
      </c>
    </row>
    <row r="408" spans="1:4" ht="19.5" customHeight="1" x14ac:dyDescent="0.2">
      <c r="A408" s="56" t="s">
        <v>247</v>
      </c>
      <c r="B408" s="46" t="s">
        <v>177</v>
      </c>
      <c r="C408" s="93">
        <v>47.97</v>
      </c>
      <c r="D408" s="95">
        <v>45665</v>
      </c>
    </row>
    <row r="409" spans="1:4" ht="19.5" customHeight="1" x14ac:dyDescent="0.2">
      <c r="A409" s="56" t="s">
        <v>609</v>
      </c>
      <c r="B409" s="46" t="s">
        <v>102</v>
      </c>
      <c r="C409" s="93">
        <v>45.76</v>
      </c>
      <c r="D409" s="95">
        <v>45673</v>
      </c>
    </row>
    <row r="410" spans="1:4" ht="19.5" customHeight="1" x14ac:dyDescent="0.2">
      <c r="A410" s="56" t="s">
        <v>299</v>
      </c>
      <c r="B410" s="46" t="s">
        <v>300</v>
      </c>
      <c r="C410" s="93">
        <v>45.54</v>
      </c>
      <c r="D410" s="95">
        <v>45665</v>
      </c>
    </row>
    <row r="411" spans="1:4" ht="19.5" customHeight="1" x14ac:dyDescent="0.2">
      <c r="A411" s="56" t="s">
        <v>610</v>
      </c>
      <c r="B411" s="46" t="s">
        <v>611</v>
      </c>
      <c r="C411" s="93">
        <v>45</v>
      </c>
      <c r="D411" s="95">
        <v>45678</v>
      </c>
    </row>
    <row r="412" spans="1:4" ht="19.5" customHeight="1" x14ac:dyDescent="0.2">
      <c r="A412" s="56" t="s">
        <v>516</v>
      </c>
      <c r="B412" s="46" t="s">
        <v>338</v>
      </c>
      <c r="C412" s="93">
        <v>44.95</v>
      </c>
      <c r="D412" s="95">
        <v>45665</v>
      </c>
    </row>
    <row r="413" spans="1:4" ht="19.5" customHeight="1" x14ac:dyDescent="0.2">
      <c r="A413" s="56" t="s">
        <v>208</v>
      </c>
      <c r="B413" s="46" t="s">
        <v>612</v>
      </c>
      <c r="C413" s="93">
        <v>43.65</v>
      </c>
      <c r="D413" s="95">
        <v>45685</v>
      </c>
    </row>
    <row r="414" spans="1:4" ht="19.5" customHeight="1" x14ac:dyDescent="0.2">
      <c r="A414" s="56" t="s">
        <v>613</v>
      </c>
      <c r="B414" s="46" t="s">
        <v>129</v>
      </c>
      <c r="C414" s="93">
        <v>42.85</v>
      </c>
      <c r="D414" s="95">
        <v>45670</v>
      </c>
    </row>
    <row r="415" spans="1:4" ht="19.5" customHeight="1" x14ac:dyDescent="0.2">
      <c r="A415" s="56" t="s">
        <v>116</v>
      </c>
      <c r="B415" s="46" t="s">
        <v>92</v>
      </c>
      <c r="C415" s="93">
        <v>41.91</v>
      </c>
      <c r="D415" s="95">
        <v>45678</v>
      </c>
    </row>
    <row r="416" spans="1:4" ht="19.5" customHeight="1" x14ac:dyDescent="0.2">
      <c r="A416" s="56" t="s">
        <v>614</v>
      </c>
      <c r="B416" s="46" t="s">
        <v>615</v>
      </c>
      <c r="C416" s="93">
        <v>40</v>
      </c>
      <c r="D416" s="95">
        <v>45665</v>
      </c>
    </row>
    <row r="417" spans="1:4" ht="19.5" customHeight="1" x14ac:dyDescent="0.2">
      <c r="A417" s="56" t="s">
        <v>616</v>
      </c>
      <c r="B417" s="46" t="s">
        <v>617</v>
      </c>
      <c r="C417" s="93">
        <v>39.29</v>
      </c>
      <c r="D417" s="95">
        <v>45685</v>
      </c>
    </row>
    <row r="418" spans="1:4" ht="19.5" customHeight="1" x14ac:dyDescent="0.2">
      <c r="A418" s="56" t="s">
        <v>90</v>
      </c>
      <c r="B418" s="46" t="s">
        <v>253</v>
      </c>
      <c r="C418" s="93">
        <v>39.24</v>
      </c>
      <c r="D418" s="95">
        <v>45665</v>
      </c>
    </row>
    <row r="419" spans="1:4" ht="19.5" customHeight="1" x14ac:dyDescent="0.2">
      <c r="A419" s="56" t="s">
        <v>90</v>
      </c>
      <c r="B419" s="46" t="s">
        <v>618</v>
      </c>
      <c r="C419" s="93">
        <v>37.99</v>
      </c>
      <c r="D419" s="95">
        <v>45665</v>
      </c>
    </row>
    <row r="420" spans="1:4" ht="19.5" customHeight="1" x14ac:dyDescent="0.2">
      <c r="A420" s="56" t="s">
        <v>506</v>
      </c>
      <c r="B420" s="46" t="s">
        <v>122</v>
      </c>
      <c r="C420" s="93">
        <v>33.36</v>
      </c>
      <c r="D420" s="95">
        <v>45678</v>
      </c>
    </row>
    <row r="421" spans="1:4" ht="19.5" customHeight="1" x14ac:dyDescent="0.2">
      <c r="A421" s="56" t="s">
        <v>171</v>
      </c>
      <c r="B421" s="46" t="s">
        <v>251</v>
      </c>
      <c r="C421" s="93">
        <v>30</v>
      </c>
      <c r="D421" s="95">
        <v>45685</v>
      </c>
    </row>
    <row r="422" spans="1:4" ht="19.5" customHeight="1" x14ac:dyDescent="0.2">
      <c r="A422" s="56" t="s">
        <v>209</v>
      </c>
      <c r="B422" s="46" t="s">
        <v>151</v>
      </c>
      <c r="C422" s="93">
        <v>26.35</v>
      </c>
      <c r="D422" s="95">
        <v>45680</v>
      </c>
    </row>
    <row r="423" spans="1:4" ht="19.5" customHeight="1" x14ac:dyDescent="0.2">
      <c r="A423" s="56" t="s">
        <v>171</v>
      </c>
      <c r="B423" s="46" t="s">
        <v>513</v>
      </c>
      <c r="C423" s="93">
        <v>25</v>
      </c>
      <c r="D423" s="95">
        <v>45665</v>
      </c>
    </row>
    <row r="424" spans="1:4" ht="19.5" customHeight="1" x14ac:dyDescent="0.2">
      <c r="A424" s="56" t="s">
        <v>498</v>
      </c>
      <c r="B424" s="46" t="s">
        <v>300</v>
      </c>
      <c r="C424" s="93">
        <v>25</v>
      </c>
      <c r="D424" s="95">
        <v>45665</v>
      </c>
    </row>
    <row r="425" spans="1:4" ht="19.5" customHeight="1" x14ac:dyDescent="0.2">
      <c r="A425" s="56" t="s">
        <v>117</v>
      </c>
      <c r="B425" s="46" t="s">
        <v>619</v>
      </c>
      <c r="C425" s="93">
        <v>25</v>
      </c>
      <c r="D425" s="95">
        <v>45678</v>
      </c>
    </row>
    <row r="426" spans="1:4" ht="19.5" customHeight="1" x14ac:dyDescent="0.2">
      <c r="A426" s="56" t="s">
        <v>498</v>
      </c>
      <c r="B426" s="46" t="s">
        <v>620</v>
      </c>
      <c r="C426" s="93">
        <v>25</v>
      </c>
      <c r="D426" s="95">
        <v>45685</v>
      </c>
    </row>
    <row r="427" spans="1:4" ht="19.5" customHeight="1" x14ac:dyDescent="0.2">
      <c r="A427" s="56" t="s">
        <v>246</v>
      </c>
      <c r="B427" s="46" t="s">
        <v>232</v>
      </c>
      <c r="C427" s="93">
        <v>24</v>
      </c>
      <c r="D427" s="95">
        <v>45665</v>
      </c>
    </row>
    <row r="428" spans="1:4" ht="19.5" customHeight="1" x14ac:dyDescent="0.2">
      <c r="A428" s="56" t="s">
        <v>621</v>
      </c>
      <c r="B428" s="46" t="s">
        <v>622</v>
      </c>
      <c r="C428" s="93">
        <v>21.92</v>
      </c>
      <c r="D428" s="95">
        <v>45671</v>
      </c>
    </row>
    <row r="429" spans="1:4" ht="19.5" customHeight="1" x14ac:dyDescent="0.2">
      <c r="A429" s="56" t="s">
        <v>144</v>
      </c>
      <c r="B429" s="46" t="s">
        <v>81</v>
      </c>
      <c r="C429" s="93">
        <v>19.989999999999998</v>
      </c>
      <c r="D429" s="95">
        <v>45680</v>
      </c>
    </row>
    <row r="430" spans="1:4" ht="19.5" customHeight="1" x14ac:dyDescent="0.2">
      <c r="A430" s="56" t="s">
        <v>180</v>
      </c>
      <c r="B430" s="46" t="s">
        <v>232</v>
      </c>
      <c r="C430" s="93">
        <v>17.32</v>
      </c>
      <c r="D430" s="95">
        <v>45671</v>
      </c>
    </row>
    <row r="431" spans="1:4" ht="19.5" customHeight="1" x14ac:dyDescent="0.2">
      <c r="A431" s="56" t="s">
        <v>623</v>
      </c>
      <c r="B431" s="46" t="s">
        <v>624</v>
      </c>
      <c r="C431" s="93">
        <v>16.45</v>
      </c>
      <c r="D431" s="95">
        <v>45678</v>
      </c>
    </row>
    <row r="432" spans="1:4" ht="19.5" customHeight="1" x14ac:dyDescent="0.2">
      <c r="A432" s="56" t="s">
        <v>180</v>
      </c>
      <c r="B432" s="46" t="s">
        <v>625</v>
      </c>
      <c r="C432" s="93">
        <v>15.02</v>
      </c>
      <c r="D432" s="95">
        <v>45670</v>
      </c>
    </row>
    <row r="433" spans="1:4" ht="19.5" customHeight="1" x14ac:dyDescent="0.2">
      <c r="A433" s="56" t="s">
        <v>255</v>
      </c>
      <c r="B433" s="46" t="s">
        <v>94</v>
      </c>
      <c r="C433" s="93">
        <v>15</v>
      </c>
      <c r="D433" s="95">
        <v>45680</v>
      </c>
    </row>
    <row r="434" spans="1:4" ht="19.5" customHeight="1" x14ac:dyDescent="0.2">
      <c r="A434" s="56" t="s">
        <v>180</v>
      </c>
      <c r="B434" s="46" t="s">
        <v>133</v>
      </c>
      <c r="C434" s="93">
        <v>10</v>
      </c>
      <c r="D434" s="95">
        <v>45685</v>
      </c>
    </row>
    <row r="435" spans="1:4" ht="19.5" customHeight="1" x14ac:dyDescent="0.2">
      <c r="A435" s="56" t="s">
        <v>256</v>
      </c>
      <c r="B435" s="46" t="s">
        <v>133</v>
      </c>
      <c r="C435" s="93">
        <v>8</v>
      </c>
      <c r="D435" s="95">
        <v>45671</v>
      </c>
    </row>
    <row r="436" spans="1:4" ht="19.5" customHeight="1" x14ac:dyDescent="0.2">
      <c r="A436" s="56" t="s">
        <v>626</v>
      </c>
      <c r="B436" s="46" t="s">
        <v>94</v>
      </c>
      <c r="C436" s="93">
        <v>7</v>
      </c>
      <c r="D436" s="95">
        <v>45665</v>
      </c>
    </row>
    <row r="437" spans="1:4" ht="19.5" customHeight="1" x14ac:dyDescent="0.2">
      <c r="A437" s="56" t="s">
        <v>627</v>
      </c>
      <c r="B437" s="46" t="s">
        <v>628</v>
      </c>
      <c r="C437" s="93">
        <v>6</v>
      </c>
      <c r="D437" s="95">
        <v>45665</v>
      </c>
    </row>
    <row r="438" spans="1:4" ht="19.5" customHeight="1" x14ac:dyDescent="0.2">
      <c r="A438" s="56" t="s">
        <v>180</v>
      </c>
      <c r="B438" s="46" t="s">
        <v>200</v>
      </c>
      <c r="C438" s="93">
        <v>3.68</v>
      </c>
      <c r="D438" s="95">
        <v>45673</v>
      </c>
    </row>
    <row r="439" spans="1:4" ht="19.5" customHeight="1" x14ac:dyDescent="0.2">
      <c r="A439" s="56" t="s">
        <v>629</v>
      </c>
      <c r="B439" s="46" t="s">
        <v>133</v>
      </c>
      <c r="C439" s="93">
        <v>1.94</v>
      </c>
      <c r="D439" s="95">
        <v>45674</v>
      </c>
    </row>
    <row r="440" spans="1:4" ht="19.5" customHeight="1" x14ac:dyDescent="0.2">
      <c r="A440" s="56"/>
      <c r="B440" s="46"/>
      <c r="C440" s="125"/>
      <c r="D440" s="95"/>
    </row>
    <row r="441" spans="1:4" ht="19.5" customHeight="1" thickBot="1" x14ac:dyDescent="0.25">
      <c r="A441" s="56"/>
      <c r="B441" s="46"/>
      <c r="C441" s="126">
        <f>SUM(C5:C440)</f>
        <v>1781978.8600000008</v>
      </c>
      <c r="D441" s="127"/>
    </row>
    <row r="442" spans="1:4" ht="19.5" customHeight="1" thickTop="1" thickBot="1" x14ac:dyDescent="0.25">
      <c r="A442" s="128"/>
      <c r="B442" s="129"/>
      <c r="C442" s="130"/>
      <c r="D442" s="131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9e3bee-bd3f-4ddc-b274-ee66227515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466AA12B3844A9F54498BA14FA4A5" ma:contentTypeVersion="14" ma:contentTypeDescription="Create a new document." ma:contentTypeScope="" ma:versionID="4f92e179f84e516d50c7c2cd59f1350a">
  <xsd:schema xmlns:xsd="http://www.w3.org/2001/XMLSchema" xmlns:xs="http://www.w3.org/2001/XMLSchema" xmlns:p="http://schemas.microsoft.com/office/2006/metadata/properties" xmlns:ns3="a89e3bee-bd3f-4ddc-b274-ee6622751594" xmlns:ns4="95ae5807-68f2-40bc-b3de-209074e26730" targetNamespace="http://schemas.microsoft.com/office/2006/metadata/properties" ma:root="true" ma:fieldsID="e2b3c0b25d421d366002e2416072f727" ns3:_="" ns4:_="">
    <xsd:import namespace="a89e3bee-bd3f-4ddc-b274-ee6622751594"/>
    <xsd:import namespace="95ae5807-68f2-40bc-b3de-209074e2673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e3bee-bd3f-4ddc-b274-ee662275159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e5807-68f2-40bc-b3de-209074e26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B704CB-2576-45D3-A61F-B16C1C11F0CB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95ae5807-68f2-40bc-b3de-209074e26730"/>
    <ds:schemaRef ds:uri="a89e3bee-bd3f-4ddc-b274-ee662275159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AB84CF-FFBB-44ED-B3A4-10F13506BD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C32E74-DACA-4A81-BC8B-80EC668CD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e3bee-bd3f-4ddc-b274-ee6622751594"/>
    <ds:schemaRef ds:uri="95ae5807-68f2-40bc-b3de-209074e26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Lindsey Vanek</cp:lastModifiedBy>
  <cp:lastPrinted>2019-08-26T19:44:29Z</cp:lastPrinted>
  <dcterms:created xsi:type="dcterms:W3CDTF">1999-01-04T15:32:22Z</dcterms:created>
  <dcterms:modified xsi:type="dcterms:W3CDTF">2025-02-21T19:59:42Z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0x0101003CD466AA12B3844A9F54498BA14FA4A5</vt:lpwstr>
  </property>
</Properties>
</file>