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D2C45A99-C210-4E5B-82E5-0AFF97BA7AC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O8" i="16"/>
  <c r="L8" i="16" l="1"/>
  <c r="D9" i="9"/>
  <c r="F20" i="15"/>
  <c r="F19" i="15"/>
  <c r="D11" i="9" l="1"/>
  <c r="F13" i="15"/>
  <c r="P26" i="16" l="1"/>
  <c r="K26" i="16"/>
  <c r="F26" i="16"/>
  <c r="B28" i="16"/>
  <c r="C28" i="16"/>
  <c r="D28" i="16"/>
  <c r="E28" i="16"/>
  <c r="G28" i="16"/>
  <c r="H28" i="16"/>
  <c r="I28" i="16"/>
  <c r="J28" i="16"/>
  <c r="L28" i="16"/>
  <c r="M28" i="16"/>
  <c r="N28" i="16"/>
  <c r="O28" i="16"/>
  <c r="P25" i="16"/>
  <c r="P27" i="16"/>
  <c r="K25" i="16"/>
  <c r="K27" i="16"/>
  <c r="F25" i="16"/>
  <c r="F27" i="16"/>
  <c r="C426" i="13" l="1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28" i="16" s="1"/>
  <c r="F9" i="16"/>
  <c r="F10" i="16"/>
  <c r="F11" i="16"/>
  <c r="F12" i="16"/>
  <c r="F13" i="16"/>
  <c r="F8" i="16"/>
  <c r="E29" i="16"/>
  <c r="C29" i="16"/>
  <c r="F14" i="16" l="1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28" i="16" s="1"/>
  <c r="K9" i="16"/>
  <c r="K10" i="16"/>
  <c r="K11" i="16"/>
  <c r="K12" i="16"/>
  <c r="K13" i="16"/>
  <c r="K8" i="16"/>
  <c r="J29" i="16" l="1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9" i="16"/>
  <c r="G29" i="16"/>
  <c r="I29" i="16"/>
  <c r="C55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<sst xmlns="http://schemas.openxmlformats.org/spreadsheetml/2006/main" count="982" uniqueCount="736">
  <si>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</si>
  <si>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</si>
  <si>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</si>
  <si>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</si>
  <si>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</si>
  <si>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</si>
  <si>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</si>
  <si>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</si>
  <si>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</si>
  <si>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</si>
  <si>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</si>
  <si>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</si>
  <si>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</si>
  <si>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</si>
  <si>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</si>
  <si>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</si>
  <si>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</si>
  <si>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</si>
  <si>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</si>
  <si>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</si>
  <si>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</si>
  <si>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</si>
  <si>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</si>
  <si>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</si>
  <si>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</si>
  <si>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</si>
  <si>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</si>
  <si>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</si>
  <si>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</si>
  <si>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</si>
  <si>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</si>
  <si>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</si>
  <si>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</si>
  <si>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</si>
  <si>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</si>
  <si>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</si>
  <si>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</si>
  <si>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</si>
  <si>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</si>
  <si>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</si>
  <si>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</si>
  <si>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</si>
  <si>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</si>
  <si>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</si>
  <si>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</si>
  <si>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</si>
  <si>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</si>
  <si>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</si>
  <si>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</si>
  <si>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</si>
  <si>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</si>
  <si>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</si>
  <si>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</si>
  <si>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</si>
  <si>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</si>
  <si>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</si>
  <si>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</si>
  <si>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</si>
  <si>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</si>
  <si>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</si>
  <si>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</si>
  <si>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</si>
  <si>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</si>
  <si>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</si>
  <si>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</si>
  <si>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</si>
  <si>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</si>
  <si>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</si>
  <si>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</si>
  <si>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</si>
  <si>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</si>
  <si>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</si>
  <si>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</si>
  <si>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</si>
  <si>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</si>
  <si>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</si>
  <si>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</si>
  <si>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</si>
  <si>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</si>
  <si>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</si>
  <si>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</si>
  <si>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Grounds-Supplies</t>
  </si>
  <si>
    <t>HEB Credit Receivables</t>
  </si>
  <si>
    <t>Ranch-Supplies</t>
  </si>
  <si>
    <t>AT&amp;T Mobility</t>
  </si>
  <si>
    <t>Library-Books</t>
  </si>
  <si>
    <t>American DataBank LLC</t>
  </si>
  <si>
    <t xml:space="preserve">  Food Services</t>
  </si>
  <si>
    <t>U.S. Foods Inc</t>
  </si>
  <si>
    <t>Pledged Tuition, Interest &amp; Aux</t>
  </si>
  <si>
    <t>Pledged Tuition: Scholarship</t>
  </si>
  <si>
    <t>CIF</t>
  </si>
  <si>
    <t>Bar None Country Store</t>
  </si>
  <si>
    <t>Biology-Supplies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</si>
  <si>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</si>
  <si>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</si>
  <si>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</si>
  <si>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</si>
  <si>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</si>
  <si>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</si>
  <si>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</si>
  <si>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</si>
  <si>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</si>
  <si>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</si>
  <si>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</si>
  <si>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</si>
  <si>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</si>
  <si>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</si>
  <si>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</si>
  <si>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</si>
  <si>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</si>
  <si>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</si>
  <si>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Cintas Corporation</t>
  </si>
  <si>
    <t>ConServe</t>
  </si>
  <si>
    <t>North Waco Tropical Fish</t>
  </si>
  <si>
    <t>Citibank</t>
  </si>
  <si>
    <t>CDARS 52-week matures 1/9/25</t>
  </si>
  <si>
    <t>ATMOS ENERGY</t>
  </si>
  <si>
    <t>Embassy RMS</t>
  </si>
  <si>
    <t>Inceptia</t>
  </si>
  <si>
    <t>State Appropriations (Hazlewood)</t>
  </si>
  <si>
    <t>American Bottling Company</t>
  </si>
  <si>
    <t>Shell Energy Solutions</t>
  </si>
  <si>
    <t>Oliver Farrier Service LLC</t>
  </si>
  <si>
    <t>Dell, Inc</t>
  </si>
  <si>
    <t>Integ</t>
  </si>
  <si>
    <t>American Heart Association</t>
  </si>
  <si>
    <t>President's Office-Sponsorship</t>
  </si>
  <si>
    <t>Lochridge-Priest, Inc.</t>
  </si>
  <si>
    <t>Sherwin-Williams</t>
  </si>
  <si>
    <t>\</t>
  </si>
  <si>
    <t>Technology for Education</t>
  </si>
  <si>
    <t>Smoot-Anderson Company, Inc.</t>
  </si>
  <si>
    <t>HCS, Inc.</t>
  </si>
  <si>
    <t>Chemistry-Supplies</t>
  </si>
  <si>
    <t>Thomson Reuters - West</t>
  </si>
  <si>
    <t>Stephanie M. Maultsby</t>
  </si>
  <si>
    <t>Follett Higher Education Group</t>
  </si>
  <si>
    <t>Grainger</t>
  </si>
  <si>
    <t>Mirion Technologies (GDS) Inc</t>
  </si>
  <si>
    <t>EBSCO Information Services</t>
  </si>
  <si>
    <t>2024/2025</t>
  </si>
  <si>
    <t>State Appropriations (FAST)</t>
  </si>
  <si>
    <t>BSN Sports, LLC</t>
  </si>
  <si>
    <t>President's Office-Membership Dues</t>
  </si>
  <si>
    <t>YBP Library Services</t>
  </si>
  <si>
    <t>HEB Food Store</t>
  </si>
  <si>
    <t>Baker &amp; Taylor Books</t>
  </si>
  <si>
    <t>Ridgewood Country Club</t>
  </si>
  <si>
    <t>Award Specialties</t>
  </si>
  <si>
    <t>Lingo Communications</t>
  </si>
  <si>
    <t>Julia C. Smith</t>
  </si>
  <si>
    <t>Richard D. Driver</t>
  </si>
  <si>
    <t>Government-Instructional Mileage</t>
  </si>
  <si>
    <t>Office Depot</t>
  </si>
  <si>
    <t>Hewlett Packard</t>
  </si>
  <si>
    <t>Athletics-Officials</t>
  </si>
  <si>
    <t>Thomas F. Ellis</t>
  </si>
  <si>
    <t>English-Instructional Mileage</t>
  </si>
  <si>
    <t>Jason N. Ehler</t>
  </si>
  <si>
    <t>SBDC-Mileage</t>
  </si>
  <si>
    <t>Cameron House-Renovations</t>
  </si>
  <si>
    <t>World Design Marketing</t>
  </si>
  <si>
    <t>State Comptroller</t>
  </si>
  <si>
    <t>Greater Waco Chamber</t>
  </si>
  <si>
    <t>Kelvin L. Beachum</t>
  </si>
  <si>
    <t>Rick Gauer</t>
  </si>
  <si>
    <t>Caritas of Waco</t>
  </si>
  <si>
    <t>Flinn Scientific Inc</t>
  </si>
  <si>
    <t>Ricoh USA, Inc</t>
  </si>
  <si>
    <t>Impact Promotional Services</t>
  </si>
  <si>
    <t>Amigos Library Services</t>
  </si>
  <si>
    <t>NAFECO</t>
  </si>
  <si>
    <t>Baseball-Supplies</t>
  </si>
  <si>
    <t>Dealers Electrical Supply</t>
  </si>
  <si>
    <t>O'Reilly Automotive, Inc</t>
  </si>
  <si>
    <t>IDEXX Distribution, Inc</t>
  </si>
  <si>
    <t>Steve Treese</t>
  </si>
  <si>
    <t>Sharron S. Miles</t>
  </si>
  <si>
    <t>ATC-Instructional Mileage</t>
  </si>
  <si>
    <t>China Spring Country Store</t>
  </si>
  <si>
    <t>The Tire House</t>
  </si>
  <si>
    <t>Jan</t>
  </si>
  <si>
    <t>CDARS 13-week matures 4/11/24</t>
  </si>
  <si>
    <t>CDARS 52-week matures 1/8/26</t>
  </si>
  <si>
    <t>CDARS 13-week matures 4/10/25</t>
  </si>
  <si>
    <t>TK Elevator Corporation</t>
  </si>
  <si>
    <t>Audacy Operations Inc</t>
  </si>
  <si>
    <t>LEARN</t>
  </si>
  <si>
    <t>Elsevier, Inc.</t>
  </si>
  <si>
    <t>A-1 Tree Service LLC</t>
  </si>
  <si>
    <t>W.W. Diving C0</t>
  </si>
  <si>
    <t>Sunbeam Foods, Inc</t>
  </si>
  <si>
    <t>Worth Hydrochem of Central Tex</t>
  </si>
  <si>
    <t>RBDR, PLLC-Architects</t>
  </si>
  <si>
    <t>Texas Language Connection, LLC</t>
  </si>
  <si>
    <t>Dance-Supplies</t>
  </si>
  <si>
    <t>Bound Tree Medical, LLC</t>
  </si>
  <si>
    <t>Athletics-Internet Services</t>
  </si>
  <si>
    <t>RDA Woodlands</t>
  </si>
  <si>
    <t>TACTE</t>
  </si>
  <si>
    <t>Franke Culinary Consulting LLC</t>
  </si>
  <si>
    <t>Continuing Education-Membership Dues</t>
  </si>
  <si>
    <t>Door Control Services, Inc</t>
  </si>
  <si>
    <t>Bullseye Glass</t>
  </si>
  <si>
    <t>P&amp;E Mechanical Contractors LLC</t>
  </si>
  <si>
    <t>Aimee N. Edwards</t>
  </si>
  <si>
    <t>Highlander Ranch-Supplies</t>
  </si>
  <si>
    <t>BMTX, Inc.</t>
  </si>
  <si>
    <t>Pharmacy Technician Cert Board</t>
  </si>
  <si>
    <t>City of Waco</t>
  </si>
  <si>
    <t>Grey House Publishing</t>
  </si>
  <si>
    <t>FACETS Healthcare Training LLC</t>
  </si>
  <si>
    <t>Hole in the Roof Marketing</t>
  </si>
  <si>
    <t>Star Supply Inc</t>
  </si>
  <si>
    <t>Jim Turner Chevrolet</t>
  </si>
  <si>
    <t>Colors of Texas</t>
  </si>
  <si>
    <t>Brannen Chiropractic</t>
  </si>
  <si>
    <t>Casco Industries</t>
  </si>
  <si>
    <t>Demco Inc</t>
  </si>
  <si>
    <t>Dupuy Oxygen &amp; Supply Co.</t>
  </si>
  <si>
    <t>Green Life Interiors</t>
  </si>
  <si>
    <t>Central Texas Publishing LP</t>
  </si>
  <si>
    <t>Automatic Chef</t>
  </si>
  <si>
    <t>Shantell Bouges</t>
  </si>
  <si>
    <t>Athletics-Offiicials</t>
  </si>
  <si>
    <t>Vet Tech-Other Expenses</t>
  </si>
  <si>
    <t>Quartzy Inc</t>
  </si>
  <si>
    <t>James B. Geiger</t>
  </si>
  <si>
    <t>Midwest Veterinary Supply</t>
  </si>
  <si>
    <t>Waco Carbonic Co.</t>
  </si>
  <si>
    <t>EAN Services LLC</t>
  </si>
  <si>
    <t>GT Distributors</t>
  </si>
  <si>
    <t>Carolina Biological Supply Com</t>
  </si>
  <si>
    <t>Brenna Rollins</t>
  </si>
  <si>
    <t>International Buddy-Meal Reimbursement</t>
  </si>
  <si>
    <t>American Medical Response</t>
  </si>
  <si>
    <t>Equine Performance Veterinaria</t>
  </si>
  <si>
    <t>Valley Mills Progress</t>
  </si>
  <si>
    <t>ReadyRefresh by Nestle</t>
  </si>
  <si>
    <t>Riesel Rustler</t>
  </si>
  <si>
    <t>Art-Supplies</t>
  </si>
  <si>
    <t>Texas A&amp;M Agrilife Extension</t>
  </si>
  <si>
    <t>First Response</t>
  </si>
  <si>
    <t>Texas Dept of Public Safety</t>
  </si>
  <si>
    <t>Gale L. Kissinger</t>
  </si>
  <si>
    <t>Sykora Family Ford, Inc.</t>
  </si>
  <si>
    <t>Duplicate Diploma-Refund</t>
  </si>
  <si>
    <t>ISS-Supplies</t>
  </si>
  <si>
    <t>CDARS 26-week matures 8/14/25</t>
  </si>
  <si>
    <t>Revised Budget</t>
  </si>
  <si>
    <t>Thru Feb 2024</t>
  </si>
  <si>
    <t>Thru Feb 2025</t>
  </si>
  <si>
    <t>Feb '24/Feb '25</t>
  </si>
  <si>
    <t>Feb '25/Budget</t>
  </si>
  <si>
    <t>Feb</t>
  </si>
  <si>
    <t>Jan '25/Feb '25</t>
  </si>
  <si>
    <t>CDARS 26-week matures 8/8/24</t>
  </si>
  <si>
    <t>Expenditures for February 2025</t>
  </si>
  <si>
    <t>The Bank of New York</t>
  </si>
  <si>
    <t>Fin Aid Books</t>
  </si>
  <si>
    <t>BOK Financial</t>
  </si>
  <si>
    <t>Parsons Commercial Roofing</t>
  </si>
  <si>
    <t>Ranch-Roof</t>
  </si>
  <si>
    <t>Procurement card-Departmental Charges</t>
  </si>
  <si>
    <t>McLennan Central Appraisal Dis</t>
  </si>
  <si>
    <t>Appraisal District-Allocation</t>
  </si>
  <si>
    <t>Campus Utilities-Electricity</t>
  </si>
  <si>
    <t>Athletic Housing</t>
  </si>
  <si>
    <t>Student Services-Elevator Modernization</t>
  </si>
  <si>
    <t>City of McGregor</t>
  </si>
  <si>
    <t>CSC F - Roof</t>
  </si>
  <si>
    <t>CE-Spring Catalog</t>
  </si>
  <si>
    <t>D2L Ltd</t>
  </si>
  <si>
    <t>Title V - Software</t>
  </si>
  <si>
    <t>ATDS</t>
  </si>
  <si>
    <t>CE - Truck Driving</t>
  </si>
  <si>
    <t>D1 Design Group LLC</t>
  </si>
  <si>
    <t>Athletics - Softball</t>
  </si>
  <si>
    <t>Food Service - Supplies</t>
  </si>
  <si>
    <t>Security-Door Repair</t>
  </si>
  <si>
    <t>Campus Utilities-Water</t>
  </si>
  <si>
    <t>Utilities-Natural Gas</t>
  </si>
  <si>
    <t>MARCOM - Adv</t>
  </si>
  <si>
    <t>Marketing-Advertising</t>
  </si>
  <si>
    <t>Trackman, Inc.</t>
  </si>
  <si>
    <t>Digital Media Butterfly LLC</t>
  </si>
  <si>
    <t>Health Prof - Adv</t>
  </si>
  <si>
    <t>ConnectAble Inc</t>
  </si>
  <si>
    <t>AEL Membership</t>
  </si>
  <si>
    <t>Peacemaker Technologies, Llc</t>
  </si>
  <si>
    <t>Campus Security</t>
  </si>
  <si>
    <t>Library Database</t>
  </si>
  <si>
    <t>Women's Basketball-Supplies</t>
  </si>
  <si>
    <t>Claims Administrative Services</t>
  </si>
  <si>
    <t>Human Resource-Workers Compensation</t>
  </si>
  <si>
    <t>ExamSoft Worldwide, Inc</t>
  </si>
  <si>
    <t>ADN - Supplies</t>
  </si>
  <si>
    <t>Science-Supplies</t>
  </si>
  <si>
    <t>Food Services-Food/Beverage</t>
  </si>
  <si>
    <t>Custodial - Supply</t>
  </si>
  <si>
    <t>Prometric LLC</t>
  </si>
  <si>
    <t>Comm Hlth - Supplies</t>
  </si>
  <si>
    <t>Lighthouse Streaming</t>
  </si>
  <si>
    <t>Athletics-Streaming</t>
  </si>
  <si>
    <t>Heart of Texas Workforce Dev.</t>
  </si>
  <si>
    <t>TWC-Infrastructure cost</t>
  </si>
  <si>
    <t>HESI-Elsevier, Inc</t>
  </si>
  <si>
    <t>Testing - Supplies</t>
  </si>
  <si>
    <t>Sovos Compliance LLC</t>
  </si>
  <si>
    <t>Hum Res - Supplies</t>
  </si>
  <si>
    <t>Library - Books</t>
  </si>
  <si>
    <t>Metro Fire</t>
  </si>
  <si>
    <t>Fire Academy-Boots</t>
  </si>
  <si>
    <t>McNamara Metal Works</t>
  </si>
  <si>
    <t>Ranch - Oth Exp</t>
  </si>
  <si>
    <t>Jaynes, Reitmeier, Boyd &amp;</t>
  </si>
  <si>
    <t>Audit Prof Services</t>
  </si>
  <si>
    <t>Music IC - Adv</t>
  </si>
  <si>
    <t>Jamie Ball</t>
  </si>
  <si>
    <t>Agri Bus - Heifers</t>
  </si>
  <si>
    <t>ISS - Required Tech</t>
  </si>
  <si>
    <t>Waco Moms LLC</t>
  </si>
  <si>
    <t>ISS - Monthly Svc</t>
  </si>
  <si>
    <t>Fuzzy Friends Rescue</t>
  </si>
  <si>
    <t>FieldTurf USA, Inc.</t>
  </si>
  <si>
    <t>Baseball-Other Expenses</t>
  </si>
  <si>
    <t>Athletics-Livestreaming</t>
  </si>
  <si>
    <t>Sheehy, Lovelace &amp; Mayfield</t>
  </si>
  <si>
    <t>Legal-Fees</t>
  </si>
  <si>
    <t>Mc3 Catering</t>
  </si>
  <si>
    <t>PD-Great College/Meals</t>
  </si>
  <si>
    <t>Engraving Concepts LP</t>
  </si>
  <si>
    <t>Title V-Rotary Tools for Laser Engraver</t>
  </si>
  <si>
    <t>Financial Aid-Other Expenses</t>
  </si>
  <si>
    <t>Food Service - Consulting</t>
  </si>
  <si>
    <t>Campus Utilities</t>
  </si>
  <si>
    <t>NAVARRO COLLEGE</t>
  </si>
  <si>
    <t>AEL - Contract</t>
  </si>
  <si>
    <t>AR - Collections</t>
  </si>
  <si>
    <t>Custodial Supplies</t>
  </si>
  <si>
    <t>Legal Services</t>
  </si>
  <si>
    <t>Fire Acad - Supplies</t>
  </si>
  <si>
    <t>SafetyMed, LLC</t>
  </si>
  <si>
    <t>Emergency Management-Supplies</t>
  </si>
  <si>
    <t>Tiffany Ann Lynch</t>
  </si>
  <si>
    <t>Dance-Nationals Costume</t>
  </si>
  <si>
    <t>Jan 2025 Sales Tax</t>
  </si>
  <si>
    <t>Coca-Cola Southwest Beverages</t>
  </si>
  <si>
    <t>Food Services-Beverages</t>
  </si>
  <si>
    <t>Campus Service</t>
  </si>
  <si>
    <t>Professional Drone Services of</t>
  </si>
  <si>
    <t>CIF - Drone Project</t>
  </si>
  <si>
    <t>Molten USA, Inc.</t>
  </si>
  <si>
    <t>IV58L-JC Super TouchNJCAA</t>
  </si>
  <si>
    <t>Title V - RISE</t>
  </si>
  <si>
    <t>BMI</t>
  </si>
  <si>
    <t>Music-License</t>
  </si>
  <si>
    <t>Ranch-Utilities Water</t>
  </si>
  <si>
    <t>A&amp;H Drywall, Inc</t>
  </si>
  <si>
    <t>Maint - Repair</t>
  </si>
  <si>
    <t>Phy Plant - Maint</t>
  </si>
  <si>
    <t>Ithaka</t>
  </si>
  <si>
    <t>Waco Symphony Association, Inc</t>
  </si>
  <si>
    <t>President's Office-Sponsoship</t>
  </si>
  <si>
    <t>Rx Count Corporation</t>
  </si>
  <si>
    <t>TRUE Grant - Supply</t>
  </si>
  <si>
    <t>Athletics - MBB</t>
  </si>
  <si>
    <t>Ranch-Utilities-Water</t>
  </si>
  <si>
    <t>Campus Printing</t>
  </si>
  <si>
    <t>Certified Horsemanship Assoc</t>
  </si>
  <si>
    <t>Ranch - Supplies</t>
  </si>
  <si>
    <t>Stephan P. Rohatyn</t>
  </si>
  <si>
    <t>Interpreting training-Mileage</t>
  </si>
  <si>
    <t>Total Office Solutions</t>
  </si>
  <si>
    <t>Perkins - Supplies</t>
  </si>
  <si>
    <t>Central Restaurant Products</t>
  </si>
  <si>
    <t>EMS-Supplies</t>
  </si>
  <si>
    <t>Foundation Donations</t>
  </si>
  <si>
    <t>Texas A&amp;m University-Corpus Ch</t>
  </si>
  <si>
    <t>Athletics - Tour Fee</t>
  </si>
  <si>
    <t>Child Development-Food</t>
  </si>
  <si>
    <t>Compansol</t>
  </si>
  <si>
    <t>SSS - Software</t>
  </si>
  <si>
    <t>AAPC</t>
  </si>
  <si>
    <t>Health Info - Supply</t>
  </si>
  <si>
    <t>Waco Transit</t>
  </si>
  <si>
    <t>Univ Ctr - Adv</t>
  </si>
  <si>
    <t>Biokosmetik of Texas, Inc</t>
  </si>
  <si>
    <t>Cosm - Supplies</t>
  </si>
  <si>
    <t>CTAACC</t>
  </si>
  <si>
    <t>Institutional Membership</t>
  </si>
  <si>
    <t>Ricky L. Turman</t>
  </si>
  <si>
    <t>Board of Trustees-Travel</t>
  </si>
  <si>
    <t>Ranch - Supply</t>
  </si>
  <si>
    <t>Maintenance-Supplies</t>
  </si>
  <si>
    <t>Library-books</t>
  </si>
  <si>
    <t>Department Printing Charges</t>
  </si>
  <si>
    <t>Syracuse Scenery &amp; Stage Light</t>
  </si>
  <si>
    <t>Theatre-Spring Production 1</t>
  </si>
  <si>
    <t>Athletics-Supplies</t>
  </si>
  <si>
    <t>Mears Destination Services, In</t>
  </si>
  <si>
    <t>Dance - Travel</t>
  </si>
  <si>
    <t>President's Office-Table Sponsorship</t>
  </si>
  <si>
    <t>Library Books</t>
  </si>
  <si>
    <t>Campus Copy Expense</t>
  </si>
  <si>
    <t>Financial Services-Onboarding Shirts</t>
  </si>
  <si>
    <t>Ms. Kimberley A. Patterson</t>
  </si>
  <si>
    <t>Cameron Hall-Consultant</t>
  </si>
  <si>
    <t>Pocket Nurse</t>
  </si>
  <si>
    <t>ADN - Sim Lab</t>
  </si>
  <si>
    <t>United Ag &amp; Turf</t>
  </si>
  <si>
    <t>Ranch - Repairs</t>
  </si>
  <si>
    <t>Comm Prog - Supply</t>
  </si>
  <si>
    <t>MEOC - Required Tech</t>
  </si>
  <si>
    <t>Hungate Farm LLC</t>
  </si>
  <si>
    <t>Ranch/Horse Boarding-Hay</t>
  </si>
  <si>
    <t>Interpreter-Other Expenses</t>
  </si>
  <si>
    <t>NEI Datacom</t>
  </si>
  <si>
    <t>Engr - Supplies</t>
  </si>
  <si>
    <t>B&amp;H Photo &amp; Electronics Corp.</t>
  </si>
  <si>
    <t>Athens Publishing</t>
  </si>
  <si>
    <t>Edu Pathways - Adv</t>
  </si>
  <si>
    <t>Health Professions-compliance tracking</t>
  </si>
  <si>
    <t>Child Development</t>
  </si>
  <si>
    <t>MCC Foun - Donations</t>
  </si>
  <si>
    <t>Campus Police - Sup</t>
  </si>
  <si>
    <t>Athetics - Meals</t>
  </si>
  <si>
    <t>Salem Press</t>
  </si>
  <si>
    <t>Big Ass Fans</t>
  </si>
  <si>
    <t>Highlander Ranch-Other Expenses</t>
  </si>
  <si>
    <t>Redwoods, Inc.</t>
  </si>
  <si>
    <t>Grounds - Supplies</t>
  </si>
  <si>
    <t>Quicksand Golf Course</t>
  </si>
  <si>
    <t>Mens Golf - Tourn</t>
  </si>
  <si>
    <t>SPBS, Inc</t>
  </si>
  <si>
    <t>Physical Therapy-Instructional Supplies</t>
  </si>
  <si>
    <t>Doreen Atkinson</t>
  </si>
  <si>
    <t>Highlander Ranch-Clinician</t>
  </si>
  <si>
    <t>Robert E. Byrns, Jr.</t>
  </si>
  <si>
    <t>Com Prog - Supplies</t>
  </si>
  <si>
    <t>Athletics</t>
  </si>
  <si>
    <t>Emarket Donations</t>
  </si>
  <si>
    <t>Teleflex LLC</t>
  </si>
  <si>
    <t>Paramedicine - Supply</t>
  </si>
  <si>
    <t>Training foam (5G Pail)</t>
  </si>
  <si>
    <t>MARCOM-Supplies</t>
  </si>
  <si>
    <t>CIF - Furniture</t>
  </si>
  <si>
    <t>Watchfire Signs LLC</t>
  </si>
  <si>
    <t>Athletics-Scorboard Maintenance</t>
  </si>
  <si>
    <t>Medco Supply Company</t>
  </si>
  <si>
    <t>Athletic Trainer Supplies</t>
  </si>
  <si>
    <t>Do Not Mail</t>
  </si>
  <si>
    <t>Comm Hlth - Testing</t>
  </si>
  <si>
    <t>Sprint Systems of Photography</t>
  </si>
  <si>
    <t>Food Service - Supply</t>
  </si>
  <si>
    <t>Summit Electric Supply Co</t>
  </si>
  <si>
    <t>Maint - Supplies</t>
  </si>
  <si>
    <t>TACE</t>
  </si>
  <si>
    <t>Comm Health - Conf</t>
  </si>
  <si>
    <t>TOADN</t>
  </si>
  <si>
    <t>Reg - Michell Butler</t>
  </si>
  <si>
    <t>Cardio Partners Inc</t>
  </si>
  <si>
    <t>Paramedicine Program-Instructional Supplies</t>
  </si>
  <si>
    <t>Eric Guel Photography</t>
  </si>
  <si>
    <t>Foundation-Board Photos</t>
  </si>
  <si>
    <t>Dustin Douglass</t>
  </si>
  <si>
    <t>Frederick Ewald, III</t>
  </si>
  <si>
    <t>John P. Reinhart, Jr.</t>
  </si>
  <si>
    <t>NMJC Golf</t>
  </si>
  <si>
    <t>Sarah S. Triplett</t>
  </si>
  <si>
    <t>Emergent LLC</t>
  </si>
  <si>
    <t>ISS-Required Tech</t>
  </si>
  <si>
    <t>Audio Books</t>
  </si>
  <si>
    <t>Athletics-Basketball Schedule Cards</t>
  </si>
  <si>
    <t>CDW Government, Inc</t>
  </si>
  <si>
    <t>ISS - Maintenance for Admin 3rd floor</t>
  </si>
  <si>
    <t>GLOCK Professional, Inc.</t>
  </si>
  <si>
    <t>Police-Other Expenses</t>
  </si>
  <si>
    <t>4IMPRINT, Inc.</t>
  </si>
  <si>
    <t>Recruiting-Supplies</t>
  </si>
  <si>
    <t>Child Development Center-Food expenses</t>
  </si>
  <si>
    <t>Comm Health - Supply</t>
  </si>
  <si>
    <t>Corey Carter</t>
  </si>
  <si>
    <t>Kenneth Rice</t>
  </si>
  <si>
    <t>Garfield A. Thompson</t>
  </si>
  <si>
    <t>Leann Caywood</t>
  </si>
  <si>
    <t>Phy Plant - Repairs</t>
  </si>
  <si>
    <t>Prof Dev-Supplies</t>
  </si>
  <si>
    <t>Maint - Repairs</t>
  </si>
  <si>
    <t>Cody L. Crocker</t>
  </si>
  <si>
    <t>Mission Waco</t>
  </si>
  <si>
    <t>Pres Office-Sponsor</t>
  </si>
  <si>
    <t>Campus police-Radio billing</t>
  </si>
  <si>
    <t>Phone Bill</t>
  </si>
  <si>
    <t>Loop 340 Overhead Door, Inc</t>
  </si>
  <si>
    <t>Athletics - Supplies</t>
  </si>
  <si>
    <t>Chelsea Casner</t>
  </si>
  <si>
    <t>Dance Contest Judge</t>
  </si>
  <si>
    <t>Bankmobile Svcs</t>
  </si>
  <si>
    <t>Keith's Ace Hardware</t>
  </si>
  <si>
    <t>Homestead Pianos</t>
  </si>
  <si>
    <t>Music - Other Exp</t>
  </si>
  <si>
    <t>Women's Basketball-Student Meals</t>
  </si>
  <si>
    <t>The Myers-Briggs Company</t>
  </si>
  <si>
    <t>Mental Hlth - Supply</t>
  </si>
  <si>
    <t>La Vega Baseball &amp; Softball</t>
  </si>
  <si>
    <t>Medline Industries, Inc</t>
  </si>
  <si>
    <t>Health Professions-Other Expenses</t>
  </si>
  <si>
    <t>Vet Tech - Req Tech</t>
  </si>
  <si>
    <t>IEA Hunt Seat Show</t>
  </si>
  <si>
    <t>Melissa P. Walker</t>
  </si>
  <si>
    <t>Abigail G. Perkins</t>
  </si>
  <si>
    <t>Tasia S. Sapp</t>
  </si>
  <si>
    <t>Jadyn A. Warren</t>
  </si>
  <si>
    <t>Kristen A. Hankins</t>
  </si>
  <si>
    <t>Dance-Contest Judge</t>
  </si>
  <si>
    <t>Jeff Hunter Motors, Inc</t>
  </si>
  <si>
    <t>Food Svcs - Food</t>
  </si>
  <si>
    <t>Medsharps LLC</t>
  </si>
  <si>
    <t>Cam Pol - Supplies</t>
  </si>
  <si>
    <t>Christopher D. Rose</t>
  </si>
  <si>
    <t>English-Instructional Travel</t>
  </si>
  <si>
    <t>Mickey C. Cochran, Jr.</t>
  </si>
  <si>
    <t>Jerry B. Goolsby</t>
  </si>
  <si>
    <t>Ethan A. McVey</t>
  </si>
  <si>
    <t>Chem - Supplies</t>
  </si>
  <si>
    <t>HIghlander Ranch- Horse Chiropractor</t>
  </si>
  <si>
    <t>TIDES-Student Trip</t>
  </si>
  <si>
    <t>McJcd-Business Office</t>
  </si>
  <si>
    <t>Board of Trustees-Traveling with Students</t>
  </si>
  <si>
    <t>Piano Maintenance</t>
  </si>
  <si>
    <t>Carla M. Morphis</t>
  </si>
  <si>
    <t>Rad Tech-Conference Mileage</t>
  </si>
  <si>
    <t>McGregor Chamber of Commerce</t>
  </si>
  <si>
    <t>Dues - Institutional</t>
  </si>
  <si>
    <t>VPA - Piano Tuning</t>
  </si>
  <si>
    <t>Perry</t>
  </si>
  <si>
    <t>CommPro - Contract</t>
  </si>
  <si>
    <t>Robinson Education Foundation</t>
  </si>
  <si>
    <t>Sponsorship</t>
  </si>
  <si>
    <t>Shikha Joshi</t>
  </si>
  <si>
    <t>Visiting Artist Demo</t>
  </si>
  <si>
    <t>Felicia Gladden</t>
  </si>
  <si>
    <t>Southern Computer Warehouse</t>
  </si>
  <si>
    <t>Testing -Req Tech</t>
  </si>
  <si>
    <t>Records - Supplies</t>
  </si>
  <si>
    <t>Rachel A. Kramer</t>
  </si>
  <si>
    <t>Library Services-Instructional Mileage</t>
  </si>
  <si>
    <t>A-1 Banner &amp; Sign Co. Inc</t>
  </si>
  <si>
    <t>International Buddy-Travel</t>
  </si>
  <si>
    <t>Team Magnet Promotions</t>
  </si>
  <si>
    <t>Jon R. Conrad</t>
  </si>
  <si>
    <t>Music-Travel</t>
  </si>
  <si>
    <t>Laura Crapps</t>
  </si>
  <si>
    <t>TRIO SSS-Mileage</t>
  </si>
  <si>
    <t>Athletics - Baseball</t>
  </si>
  <si>
    <t>Jared Higdon</t>
  </si>
  <si>
    <t>Athetic Official</t>
  </si>
  <si>
    <t>Lawson Products, Inc</t>
  </si>
  <si>
    <t>Library-Audiobooks</t>
  </si>
  <si>
    <t>Biology - Supplies</t>
  </si>
  <si>
    <t>Ranch-IEA Show Mileage</t>
  </si>
  <si>
    <t>Mr. Jarred C. Hankhouse</t>
  </si>
  <si>
    <t>Title IX-Mileage</t>
  </si>
  <si>
    <t>Police - Supplies</t>
  </si>
  <si>
    <t>Hearts in the Arts-Supplies</t>
  </si>
  <si>
    <t>Child Dev - Supplies</t>
  </si>
  <si>
    <t>MEOC - Telephone</t>
  </si>
  <si>
    <t>IACP</t>
  </si>
  <si>
    <t>Camp Pol - Dues</t>
  </si>
  <si>
    <t>John Scammell</t>
  </si>
  <si>
    <t>Vet Tech-Farrier Services</t>
  </si>
  <si>
    <t>History-Instructional Mileage</t>
  </si>
  <si>
    <t>Library Services-Books</t>
  </si>
  <si>
    <t>Graphic Garage</t>
  </si>
  <si>
    <t>Cen-Tex Hispanic Chamber</t>
  </si>
  <si>
    <t>Dues - Institution</t>
  </si>
  <si>
    <t>CE-Memeberships</t>
  </si>
  <si>
    <t>Challenger Little League</t>
  </si>
  <si>
    <t>MARCOM - Sponsor</t>
  </si>
  <si>
    <t>Laddie G. Lee</t>
  </si>
  <si>
    <t>Athletics Official</t>
  </si>
  <si>
    <t>Jose A. Rios</t>
  </si>
  <si>
    <t>Athletics - Official</t>
  </si>
  <si>
    <t>Deborah Gurcan</t>
  </si>
  <si>
    <t>TRIO EOC-Mileage</t>
  </si>
  <si>
    <t>Kickstart CPR Training, LLC</t>
  </si>
  <si>
    <t>HOSP-Instructional Supplies</t>
  </si>
  <si>
    <t>International Student-Travel</t>
  </si>
  <si>
    <t>Jacob V. Samarron</t>
  </si>
  <si>
    <t>Business-Instructional Mileage</t>
  </si>
  <si>
    <t>Kasey Carter</t>
  </si>
  <si>
    <t>Athletics - Region V</t>
  </si>
  <si>
    <t>Geovany Martinez</t>
  </si>
  <si>
    <t>Athletics-Official</t>
  </si>
  <si>
    <t>Chad D. DeMars</t>
  </si>
  <si>
    <t>Chelsea A. Havens</t>
  </si>
  <si>
    <t>Henry N. Howard</t>
  </si>
  <si>
    <t>Nick Stock</t>
  </si>
  <si>
    <t>Bryson Hoskins</t>
  </si>
  <si>
    <t>LaTanya E. Martin</t>
  </si>
  <si>
    <t>Child Dev Ctr - Supply</t>
  </si>
  <si>
    <t>Athletic Trainer-Sup</t>
  </si>
  <si>
    <t>Fire Acad - Supply</t>
  </si>
  <si>
    <t>CE - Advertising</t>
  </si>
  <si>
    <t>A.D.N. - Supplies</t>
  </si>
  <si>
    <t>Constance L. Hernandez</t>
  </si>
  <si>
    <t>ADN-Instructional Mileage</t>
  </si>
  <si>
    <t>Brady H. Bauer</t>
  </si>
  <si>
    <t>Terry Gee</t>
  </si>
  <si>
    <t>Caleb M. Overstreet</t>
  </si>
  <si>
    <t>Jereal A. Proctor</t>
  </si>
  <si>
    <t>Justin J. Goolsby</t>
  </si>
  <si>
    <t>Athletics-Baseball</t>
  </si>
  <si>
    <t>Jesus Salazar</t>
  </si>
  <si>
    <t>Stephen McClanahan</t>
  </si>
  <si>
    <t>Bobbi L. Rhoden</t>
  </si>
  <si>
    <t>Karen Crump</t>
  </si>
  <si>
    <t>Becky Parker-Retirement Party</t>
  </si>
  <si>
    <t>Edgar R. Sierra</t>
  </si>
  <si>
    <t>Kelli B. Nehring</t>
  </si>
  <si>
    <t>Prof Dev-Prof Staff</t>
  </si>
  <si>
    <t>Custodial - Supplies</t>
  </si>
  <si>
    <t>Upward Bound-Fall 2024 Stipend</t>
  </si>
  <si>
    <t>Kids College - Contract</t>
  </si>
  <si>
    <t>Tyrasha D. DeGrate</t>
  </si>
  <si>
    <t>Accommodations &amp; Title IX-Mileage</t>
  </si>
  <si>
    <t>Tartan Cafe</t>
  </si>
  <si>
    <t>ISS - Com Svcs</t>
  </si>
  <si>
    <t>Kevin G. Lightfoot</t>
  </si>
  <si>
    <t>Library-Travel</t>
  </si>
  <si>
    <t>AVTE</t>
  </si>
  <si>
    <t>Vet Tech-Membership</t>
  </si>
  <si>
    <t>Med Lab - Supplies</t>
  </si>
  <si>
    <t>Missy Kittner</t>
  </si>
  <si>
    <t>HR-Travel</t>
  </si>
  <si>
    <t>Brayden Perry</t>
  </si>
  <si>
    <t>Jarrod Tackel</t>
  </si>
  <si>
    <t>Master Lube</t>
  </si>
  <si>
    <t>Auto Expenses-Oil Change and wipers</t>
  </si>
  <si>
    <t>Resp Ther-Other Expenses</t>
  </si>
  <si>
    <t>Maria C. McElroy</t>
  </si>
  <si>
    <t>Student Org-Meeting supplies</t>
  </si>
  <si>
    <t>Sandy J. Butler</t>
  </si>
  <si>
    <t>CE-Mileage</t>
  </si>
  <si>
    <t>The Greater Robinson Chamber</t>
  </si>
  <si>
    <t>Workforce Ed- Supply</t>
  </si>
  <si>
    <t>Xamari-Adama Kujabi</t>
  </si>
  <si>
    <t>Athletics - Maint</t>
  </si>
  <si>
    <t>Peter Newcomer</t>
  </si>
  <si>
    <t>HURI-Event Reg</t>
  </si>
  <si>
    <t>Biol Chem - Supplies</t>
  </si>
  <si>
    <t>Bio/Chem - Supplies</t>
  </si>
  <si>
    <t>William H. Lockhart</t>
  </si>
  <si>
    <t>Sociology-Instructional Mileage</t>
  </si>
  <si>
    <t>Lorie S. Crowder</t>
  </si>
  <si>
    <t>Alt Teach Cert-Mileage</t>
  </si>
  <si>
    <t>Vet Tech - Supplies</t>
  </si>
  <si>
    <t>Agustin Jaimes, Jr.</t>
  </si>
  <si>
    <t>Music - Travel</t>
  </si>
  <si>
    <t>Rad Tech - Supply</t>
  </si>
  <si>
    <t>Comptroller of Public Accounts</t>
  </si>
  <si>
    <t>Dues &amp; Mbrshp</t>
  </si>
  <si>
    <t>Inter Schol - Travel</t>
  </si>
  <si>
    <t>Marighny E. Dutton</t>
  </si>
  <si>
    <t>Respiratory Care Tech-Instructional Mileage</t>
  </si>
  <si>
    <t>Jeremy L. Lehman</t>
  </si>
  <si>
    <t>Library - Other Exp</t>
  </si>
  <si>
    <t>Biology - Supply</t>
  </si>
  <si>
    <t>Latasha T. Davis</t>
  </si>
  <si>
    <t>Basic Needs-Mileage</t>
  </si>
  <si>
    <t>Mina Yeon</t>
  </si>
  <si>
    <t>CE Culinary Class Supplies</t>
  </si>
  <si>
    <t>Nicholas J. Collins</t>
  </si>
  <si>
    <t>Student Travel-Band</t>
  </si>
  <si>
    <t>ATT Mobility</t>
  </si>
  <si>
    <t>Athletics Hot Spots</t>
  </si>
  <si>
    <t>Rad Tech-Instructional Mileage</t>
  </si>
  <si>
    <t>Child Development-Food/Drinks</t>
  </si>
  <si>
    <t>Polics Car Oil Change</t>
  </si>
  <si>
    <t>Estetician-Instructional Supplies</t>
  </si>
  <si>
    <t>Campus Police-Supplies</t>
  </si>
  <si>
    <t>Child Development Center-Phone Bill</t>
  </si>
  <si>
    <t>Human Svcs - Supply</t>
  </si>
  <si>
    <t>Basic Needs - Food</t>
  </si>
  <si>
    <t>Galilea Olguin</t>
  </si>
  <si>
    <t>Jeremy Land</t>
  </si>
  <si>
    <t>Basic Needs - Supply</t>
  </si>
  <si>
    <t>Spirogyra, 152525</t>
  </si>
  <si>
    <t>Vincent A. Clark</t>
  </si>
  <si>
    <t>Hum Res - Background</t>
  </si>
  <si>
    <t>ISS - Campus Service</t>
  </si>
  <si>
    <t>Highlander Ranch-Instructional Supplies</t>
  </si>
  <si>
    <t>Insurors of Texas General Agen</t>
  </si>
  <si>
    <t>Gen Ins - Notary</t>
  </si>
  <si>
    <t>Jasmine C. Kirk</t>
  </si>
  <si>
    <t>Horse Bdg - Supplies</t>
  </si>
  <si>
    <t>Samantha R. Henry</t>
  </si>
  <si>
    <t>MLT-Instructional Mileage</t>
  </si>
  <si>
    <t>Ranch-Travel</t>
  </si>
  <si>
    <t>Roselyn S. Mata</t>
  </si>
  <si>
    <t>Taniha Montelongo</t>
  </si>
  <si>
    <t>Mark Crenwelge</t>
  </si>
  <si>
    <t>Mathematics-Instructional Mileage</t>
  </si>
  <si>
    <t>Foundation - Supply</t>
  </si>
  <si>
    <t>HR-Background checks</t>
  </si>
  <si>
    <t>ESEC - Supplies</t>
  </si>
  <si>
    <t>Joshua L. Sullwold</t>
  </si>
  <si>
    <t>TRUE grant-Travel</t>
  </si>
  <si>
    <t>Colin P. Porter</t>
  </si>
  <si>
    <t>Beth D. Hassell</t>
  </si>
  <si>
    <t>CE Kids College-Supplies</t>
  </si>
  <si>
    <t>Debra D. Fulbright</t>
  </si>
  <si>
    <t>Child Development-Other Expenses</t>
  </si>
  <si>
    <t>Johnette McKown</t>
  </si>
  <si>
    <t>President's Office-Travel</t>
  </si>
  <si>
    <t>Maint - Supply</t>
  </si>
  <si>
    <t>Louis M. Rendon, II</t>
  </si>
  <si>
    <t>Emma K. Howard</t>
  </si>
  <si>
    <t>Bond Series Interest</t>
  </si>
  <si>
    <t>Title V-Computers</t>
  </si>
  <si>
    <t>Truck Driving</t>
  </si>
  <si>
    <t>Voc Nursing - Test</t>
  </si>
  <si>
    <t>Firetrol Protection Systems Inc</t>
  </si>
  <si>
    <t>Lot H &amp; S Repairs</t>
  </si>
  <si>
    <t>Sheehy, Lovelace &amp; Mayfield, P.C.</t>
  </si>
  <si>
    <t>Maint Parking Lot K</t>
  </si>
  <si>
    <t>Bond Agent Fees</t>
  </si>
  <si>
    <t>Maint Science Building</t>
  </si>
  <si>
    <t>Maint Childcare - Unit #108</t>
  </si>
  <si>
    <t>Music - T-Shirts</t>
  </si>
  <si>
    <t>TIRZ Contribution</t>
  </si>
  <si>
    <t>TIF 1 - 4 Contribution</t>
  </si>
  <si>
    <t>MCC CSC Cosmetology Ph. 3</t>
  </si>
  <si>
    <t>Five months or 50.00% into the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</si>
</sst>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165" fontId="7" fillId="26" borderId="12" xfId="149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O12" sqref="O12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0"/>
      <c r="B1" s="190"/>
      <c r="C1" s="190"/>
      <c r="D1" s="190"/>
      <c r="E1" s="190"/>
    </row>
    <row r="2" spans="1:7" ht="15" customHeight="1" x14ac:dyDescent="0.25">
      <c r="A2" s="190" t="s">
        <v>0</v>
      </c>
      <c r="B2" s="190"/>
      <c r="C2" s="190"/>
      <c r="D2" s="190"/>
      <c r="E2" s="190"/>
    </row>
    <row r="3" spans="1:7" ht="15" customHeight="1" x14ac:dyDescent="0.25">
      <c r="A3" s="191">
        <v>45716</v>
      </c>
      <c r="B3" s="191"/>
      <c r="C3" s="191"/>
      <c r="D3" s="191"/>
      <c r="E3" s="191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255</v>
      </c>
      <c r="C5" s="2" t="s">
        <v>182</v>
      </c>
      <c r="D5" s="3" t="s">
        <v>255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256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40531419</v>
      </c>
      <c r="C9" s="170">
        <v>38810131</v>
      </c>
      <c r="D9" s="147">
        <f>42929031-3000-109530-321475-357812-1</f>
        <v>42137213</v>
      </c>
      <c r="E9" s="153">
        <f>D9-C9</f>
        <v>3327082</v>
      </c>
      <c r="F9" s="17"/>
      <c r="G9" s="150"/>
    </row>
    <row r="10" spans="1:7" ht="15" customHeight="1" x14ac:dyDescent="0.2">
      <c r="A10" s="31" t="s">
        <v>72</v>
      </c>
      <c r="B10" s="141">
        <v>3694682</v>
      </c>
      <c r="C10" s="171">
        <v>4376478</v>
      </c>
      <c r="D10" s="49">
        <v>4634127</v>
      </c>
      <c r="E10" s="92">
        <f t="shared" ref="E10:E14" si="0">D10-C10</f>
        <v>257649</v>
      </c>
      <c r="F10" s="176"/>
      <c r="G10" s="150"/>
    </row>
    <row r="11" spans="1:7" ht="15" customHeight="1" x14ac:dyDescent="0.2">
      <c r="A11" s="31" t="s">
        <v>3</v>
      </c>
      <c r="B11" s="38">
        <v>8155</v>
      </c>
      <c r="C11" s="74">
        <v>14612</v>
      </c>
      <c r="D11" s="49">
        <f>+-574+3000</f>
        <v>2426</v>
      </c>
      <c r="E11" s="92">
        <f t="shared" si="0"/>
        <v>-12186</v>
      </c>
      <c r="F11" s="19"/>
      <c r="G11" s="150"/>
    </row>
    <row r="12" spans="1:7" ht="15" customHeight="1" x14ac:dyDescent="0.2">
      <c r="A12" s="31" t="s">
        <v>4</v>
      </c>
      <c r="B12" s="38">
        <v>28120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56827585</v>
      </c>
      <c r="C16" s="143">
        <f>SUM(C9:C14)</f>
        <v>54295026</v>
      </c>
      <c r="D16" s="144">
        <f>SUM(D9:D14)</f>
        <v>57867571</v>
      </c>
      <c r="E16" s="154">
        <f>SUM(E9:E13)</f>
        <v>3572545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3217418</v>
      </c>
      <c r="C20" s="74">
        <v>4121954</v>
      </c>
      <c r="D20" s="38">
        <v>3987787</v>
      </c>
      <c r="E20" s="92">
        <f>D20-C20</f>
        <v>-134167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1213707</v>
      </c>
      <c r="C23" s="173">
        <v>1155719</v>
      </c>
      <c r="D23" s="89">
        <v>1155719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89">
        <v>1000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77026051</v>
      </c>
      <c r="C28" s="74">
        <f>SUM(C20:C26)</f>
        <v>78068240</v>
      </c>
      <c r="D28" s="90">
        <f>SUM(D20:D26)</f>
        <v>77934073</v>
      </c>
      <c r="E28" s="92">
        <f>SUM(E20:E26)</f>
        <v>-134167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23081700</v>
      </c>
      <c r="C33" s="169">
        <v>21299696</v>
      </c>
      <c r="D33" s="146">
        <f>'Inc. &amp; Exp.'!F55</f>
        <v>25006408</v>
      </c>
      <c r="E33" s="142">
        <f t="shared" si="2"/>
        <v>3706712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-20198466</v>
      </c>
      <c r="C35" s="74">
        <f>SUM(C30:C33)</f>
        <v>-23773214</v>
      </c>
      <c r="D35" s="90">
        <f>SUM(D30:D33)</f>
        <v>-20066502</v>
      </c>
      <c r="E35" s="92">
        <f>SUM(E30:E33)</f>
        <v>3706712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56827585</v>
      </c>
      <c r="C37" s="148">
        <f>C35+C28</f>
        <v>54295026</v>
      </c>
      <c r="D37" s="149">
        <f>D35+D28</f>
        <v>57867571</v>
      </c>
      <c r="E37" s="157">
        <f>E35+E28</f>
        <v>3572545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K7" sqref="K7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2"/>
      <c r="B1" s="192"/>
      <c r="C1" s="192"/>
      <c r="D1" s="192"/>
      <c r="E1" s="192"/>
      <c r="F1" s="192"/>
      <c r="G1" s="192"/>
      <c r="H1" s="192"/>
      <c r="I1" s="192"/>
    </row>
    <row r="2" spans="1:12" x14ac:dyDescent="0.2">
      <c r="A2" s="192" t="s">
        <v>12</v>
      </c>
      <c r="B2" s="192"/>
      <c r="C2" s="192"/>
      <c r="D2" s="192"/>
      <c r="E2" s="192"/>
      <c r="F2" s="192"/>
      <c r="G2" s="192"/>
      <c r="H2" s="192"/>
      <c r="I2" s="192"/>
    </row>
    <row r="3" spans="1:12" x14ac:dyDescent="0.2">
      <c r="A3" s="193">
        <v>45716</v>
      </c>
      <c r="B3" s="193"/>
      <c r="C3" s="193"/>
      <c r="D3" s="193"/>
      <c r="E3" s="193"/>
      <c r="F3" s="193"/>
      <c r="G3" s="193"/>
      <c r="H3" s="193"/>
      <c r="I3" s="193"/>
    </row>
    <row r="4" spans="1:12" x14ac:dyDescent="0.2">
      <c r="A4" s="192" t="s">
        <v>735</v>
      </c>
      <c r="B4" s="192"/>
      <c r="C4" s="192"/>
      <c r="D4" s="192"/>
      <c r="E4" s="192"/>
      <c r="F4" s="192"/>
      <c r="G4" s="192"/>
      <c r="H4" s="192"/>
      <c r="I4" s="192"/>
    </row>
    <row r="5" spans="1:12" x14ac:dyDescent="0.2">
      <c r="A5" s="64" t="s">
        <v>130</v>
      </c>
      <c r="C5" s="34"/>
    </row>
    <row r="6" spans="1:12" x14ac:dyDescent="0.2">
      <c r="A6" s="16"/>
      <c r="B6" s="174" t="s">
        <v>110</v>
      </c>
      <c r="C6" s="174" t="s">
        <v>141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250</v>
      </c>
      <c r="C7" s="50" t="s">
        <v>250</v>
      </c>
      <c r="D7" s="75" t="s">
        <v>251</v>
      </c>
      <c r="E7" s="11" t="s">
        <v>15</v>
      </c>
      <c r="F7" s="11" t="s">
        <v>252</v>
      </c>
      <c r="G7" s="11" t="s">
        <v>15</v>
      </c>
      <c r="H7" s="76" t="s">
        <v>253</v>
      </c>
      <c r="I7" s="5" t="s">
        <v>254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10144775</v>
      </c>
      <c r="E9" s="25">
        <f>D9/B9</f>
        <v>0.7500000369648433</v>
      </c>
      <c r="F9" s="19">
        <v>10277115</v>
      </c>
      <c r="G9" s="25">
        <f>F9/C9</f>
        <v>0.77106145771975287</v>
      </c>
      <c r="H9" s="18">
        <f>F9-D9</f>
        <v>132340</v>
      </c>
      <c r="I9" s="44">
        <f>F9-C9</f>
        <v>-3051414</v>
      </c>
    </row>
    <row r="10" spans="1:12" x14ac:dyDescent="0.2">
      <c r="A10" s="80" t="s">
        <v>142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120</v>
      </c>
      <c r="B11" s="53">
        <v>0</v>
      </c>
      <c r="C11" s="53">
        <v>0</v>
      </c>
      <c r="D11" s="19">
        <v>0</v>
      </c>
      <c r="E11" s="25">
        <v>0</v>
      </c>
      <c r="F11" s="19">
        <v>0</v>
      </c>
      <c r="G11" s="25">
        <v>0</v>
      </c>
      <c r="H11" s="18">
        <f>F11-D11</f>
        <v>0</v>
      </c>
      <c r="I11" s="44">
        <f>F11-C11</f>
        <v>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14635005</v>
      </c>
      <c r="E13" s="25">
        <f t="shared" ref="E13:E22" si="0">D13/B13</f>
        <v>1.0042203314234741</v>
      </c>
      <c r="F13" s="176">
        <f>15297324-599</f>
        <v>15296725</v>
      </c>
      <c r="G13" s="25">
        <f t="shared" ref="G13:G22" si="1">F13/C13</f>
        <v>1.0053518515414916</v>
      </c>
      <c r="H13" s="20">
        <f t="shared" ref="H13:H22" si="2">F13-D13</f>
        <v>661720</v>
      </c>
      <c r="I13" s="44">
        <f t="shared" ref="I13:I22" si="3">F13-C13</f>
        <v>81430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-3964000</v>
      </c>
    </row>
    <row r="15" spans="1:12" x14ac:dyDescent="0.2">
      <c r="A15" s="65" t="s">
        <v>109</v>
      </c>
      <c r="B15" s="53">
        <v>28000</v>
      </c>
      <c r="C15" s="53">
        <v>28000</v>
      </c>
      <c r="D15" s="19">
        <v>13762</v>
      </c>
      <c r="E15" s="25">
        <f t="shared" si="0"/>
        <v>0.49149999999999999</v>
      </c>
      <c r="F15" s="19">
        <v>14942</v>
      </c>
      <c r="G15" s="25">
        <f t="shared" si="1"/>
        <v>0.5336428571428572</v>
      </c>
      <c r="H15" s="20">
        <f t="shared" si="2"/>
        <v>1180</v>
      </c>
      <c r="I15" s="44">
        <f t="shared" si="3"/>
        <v>-13058</v>
      </c>
    </row>
    <row r="16" spans="1:12" x14ac:dyDescent="0.2">
      <c r="A16" s="65" t="s">
        <v>108</v>
      </c>
      <c r="B16" s="53">
        <v>137000</v>
      </c>
      <c r="C16" s="53">
        <v>94000</v>
      </c>
      <c r="D16" s="19">
        <v>71026</v>
      </c>
      <c r="E16" s="25">
        <f t="shared" si="0"/>
        <v>0.5184379562043796</v>
      </c>
      <c r="F16" s="176">
        <v>86574</v>
      </c>
      <c r="G16" s="186">
        <f t="shared" si="1"/>
        <v>0.92100000000000004</v>
      </c>
      <c r="H16" s="20">
        <f t="shared" si="2"/>
        <v>15548</v>
      </c>
      <c r="I16" s="44">
        <f t="shared" si="3"/>
        <v>-7426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14700</v>
      </c>
      <c r="E17" s="25">
        <f>D17/B17</f>
        <v>0.52500000000000002</v>
      </c>
      <c r="F17" s="176">
        <v>4050</v>
      </c>
      <c r="G17" s="186">
        <f>F17/C17</f>
        <v>0.14464285714285716</v>
      </c>
      <c r="H17" s="20">
        <f t="shared" si="2"/>
        <v>-10650</v>
      </c>
      <c r="I17" s="44">
        <f t="shared" si="3"/>
        <v>-23950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74780</v>
      </c>
      <c r="E18" s="25">
        <f t="shared" si="0"/>
        <v>0.35651966626936832</v>
      </c>
      <c r="F18" s="176">
        <v>10755</v>
      </c>
      <c r="G18" s="186">
        <f t="shared" si="1"/>
        <v>0.15309608540925268</v>
      </c>
      <c r="H18" s="20">
        <f t="shared" si="2"/>
        <v>-64025</v>
      </c>
      <c r="I18" s="44">
        <f t="shared" si="3"/>
        <v>-59495</v>
      </c>
      <c r="L18" s="19"/>
    </row>
    <row r="19" spans="1:12" x14ac:dyDescent="0.2">
      <c r="A19" s="31" t="s">
        <v>89</v>
      </c>
      <c r="B19" s="53">
        <v>-2707000</v>
      </c>
      <c r="C19" s="53">
        <v>-3107000</v>
      </c>
      <c r="D19" s="19">
        <v>-1847924</v>
      </c>
      <c r="E19" s="25">
        <f t="shared" si="0"/>
        <v>0.68264647210934615</v>
      </c>
      <c r="F19" s="176">
        <f>+-1398815-109530-321475</f>
        <v>-1829820</v>
      </c>
      <c r="G19" s="186">
        <f t="shared" si="1"/>
        <v>0.58893466366269709</v>
      </c>
      <c r="H19" s="20">
        <f t="shared" si="2"/>
        <v>18104</v>
      </c>
      <c r="I19" s="44">
        <f t="shared" si="3"/>
        <v>1277180</v>
      </c>
      <c r="K19" s="19"/>
    </row>
    <row r="20" spans="1:12" x14ac:dyDescent="0.2">
      <c r="A20" s="31" t="s">
        <v>90</v>
      </c>
      <c r="B20" s="53">
        <v>-847300</v>
      </c>
      <c r="C20" s="53">
        <v>-847300</v>
      </c>
      <c r="D20" s="19">
        <v>-779966</v>
      </c>
      <c r="E20" s="25">
        <f t="shared" si="0"/>
        <v>0.92053109878437389</v>
      </c>
      <c r="F20" s="176">
        <f>+-405714-357812</f>
        <v>-763526</v>
      </c>
      <c r="G20" s="186">
        <f t="shared" si="1"/>
        <v>0.90112828986191429</v>
      </c>
      <c r="H20" s="20">
        <f t="shared" si="2"/>
        <v>16440</v>
      </c>
      <c r="I20" s="44">
        <f t="shared" si="3"/>
        <v>83774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2336946</v>
      </c>
      <c r="E21" s="25">
        <f t="shared" si="0"/>
        <v>0.84961255754194898</v>
      </c>
      <c r="F21" s="176">
        <v>2667608</v>
      </c>
      <c r="G21" s="186">
        <f t="shared" si="1"/>
        <v>0.86569894043388662</v>
      </c>
      <c r="H21" s="20">
        <f t="shared" si="2"/>
        <v>330662</v>
      </c>
      <c r="I21" s="44">
        <f t="shared" si="3"/>
        <v>-413842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561412</v>
      </c>
      <c r="E22" s="25">
        <f t="shared" si="0"/>
        <v>0.60259968872430636</v>
      </c>
      <c r="F22" s="176">
        <v>523042</v>
      </c>
      <c r="G22" s="186">
        <f t="shared" si="1"/>
        <v>0.55495172413793104</v>
      </c>
      <c r="H22" s="20">
        <f t="shared" si="2"/>
        <v>-38370</v>
      </c>
      <c r="I22" s="44">
        <f t="shared" si="3"/>
        <v>-419458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30251677</v>
      </c>
      <c r="E24" s="25">
        <f>D24/B24</f>
        <v>0.9660485799378129</v>
      </c>
      <c r="F24" s="176">
        <v>32431595</v>
      </c>
      <c r="G24" s="186">
        <f>F24/C24</f>
        <v>0.95228888539730205</v>
      </c>
      <c r="H24" s="20">
        <f>F24-D24</f>
        <v>2179918</v>
      </c>
      <c r="I24" s="44">
        <f>F24-C24</f>
        <v>-1624872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961155</v>
      </c>
      <c r="E27" s="25">
        <f>D27/B27</f>
        <v>0.68653928571428569</v>
      </c>
      <c r="F27" s="19">
        <v>874729</v>
      </c>
      <c r="G27" s="25">
        <f>F27/C27</f>
        <v>0.48596055555555556</v>
      </c>
      <c r="H27" s="20">
        <f>F27-D27</f>
        <v>-86426</v>
      </c>
      <c r="I27" s="44">
        <f>F27-C27</f>
        <v>-925271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156274</v>
      </c>
      <c r="E29" s="25">
        <f>D29/B29</f>
        <v>0.49305257578434591</v>
      </c>
      <c r="F29" s="19">
        <v>268342</v>
      </c>
      <c r="G29" s="25">
        <f>F29/C29</f>
        <v>0.84663292864534689</v>
      </c>
      <c r="H29" s="20">
        <f>F29-D29</f>
        <v>112068</v>
      </c>
      <c r="I29" s="44">
        <f>F29-C29</f>
        <v>-48610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521214</v>
      </c>
      <c r="E31" s="25">
        <f>D31/B31</f>
        <v>0.42449425702062227</v>
      </c>
      <c r="F31" s="19">
        <v>638080</v>
      </c>
      <c r="G31" s="25">
        <f t="shared" ref="G31:G37" si="4">F31/C31</f>
        <v>0.48111302627392255</v>
      </c>
      <c r="H31" s="20">
        <f>F31-D31</f>
        <v>116866</v>
      </c>
      <c r="I31" s="44">
        <f>F31-C31</f>
        <v>-688178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72146</v>
      </c>
      <c r="E32" s="79">
        <f>D32/B32</f>
        <v>0.16880205896116052</v>
      </c>
      <c r="F32" s="83">
        <v>314448</v>
      </c>
      <c r="G32" s="25">
        <f t="shared" si="4"/>
        <v>1.2710105092966855</v>
      </c>
      <c r="H32" s="20">
        <f>F32-D32</f>
        <v>242302</v>
      </c>
      <c r="I32" s="44">
        <f>F32-C32</f>
        <v>67048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23218</v>
      </c>
      <c r="E35" s="25">
        <f>D35/B35</f>
        <v>0.23218</v>
      </c>
      <c r="F35" s="19">
        <v>1176</v>
      </c>
      <c r="G35" s="25">
        <f t="shared" si="4"/>
        <v>1.176E-2</v>
      </c>
      <c r="H35" s="20">
        <f>F35-D35</f>
        <v>-22042</v>
      </c>
      <c r="I35" s="44">
        <f>F35-C35</f>
        <v>-98824</v>
      </c>
      <c r="K35" s="19"/>
    </row>
    <row r="36" spans="1:12" x14ac:dyDescent="0.2">
      <c r="A36" s="65" t="s">
        <v>87</v>
      </c>
      <c r="B36" s="53">
        <v>450000</v>
      </c>
      <c r="C36" s="82">
        <v>468500</v>
      </c>
      <c r="D36" s="19">
        <v>240299</v>
      </c>
      <c r="E36" s="25">
        <f>D36/B36</f>
        <v>0.53399777777777779</v>
      </c>
      <c r="F36" s="19">
        <v>320699</v>
      </c>
      <c r="G36" s="25">
        <f t="shared" si="4"/>
        <v>0.68452294557097115</v>
      </c>
      <c r="H36" s="20">
        <f>F36-D36</f>
        <v>80400</v>
      </c>
      <c r="I36" s="44">
        <f>F36-C36</f>
        <v>-147801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65149</v>
      </c>
      <c r="E37" s="25">
        <f>D37/B37</f>
        <v>1.7099475065616798</v>
      </c>
      <c r="F37" s="19">
        <v>45940</v>
      </c>
      <c r="G37" s="25">
        <f t="shared" si="4"/>
        <v>0.98583690987124462</v>
      </c>
      <c r="H37" s="20">
        <f>F37-D37</f>
        <v>-19209</v>
      </c>
      <c r="I37" s="44">
        <f>F37-C37</f>
        <v>-660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57515648</v>
      </c>
      <c r="E39" s="25">
        <f>D39/B39</f>
        <v>0.85845880536717056</v>
      </c>
      <c r="F39" s="19">
        <f>SUM(F9:F37)</f>
        <v>61182474</v>
      </c>
      <c r="G39" s="25">
        <f>F39/C39</f>
        <v>0.86328252998321575</v>
      </c>
      <c r="H39" s="20">
        <f>SUM(H9:H37)</f>
        <v>3666826</v>
      </c>
      <c r="I39" s="44">
        <f>F39-C39</f>
        <v>-9689427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23387094</v>
      </c>
      <c r="E42" s="25">
        <f t="shared" ref="E42:E49" si="5">D42/B42</f>
        <v>0.49143151299948484</v>
      </c>
      <c r="F42" s="176">
        <v>24860103</v>
      </c>
      <c r="G42" s="25">
        <f t="shared" ref="G42:G49" si="6">F42/C42</f>
        <v>0.49530859430568819</v>
      </c>
      <c r="H42" s="20">
        <f t="shared" ref="H42:H50" si="7">F42-D42</f>
        <v>1473009</v>
      </c>
      <c r="I42" s="44">
        <f>F42-C42</f>
        <v>-25331037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2002908</v>
      </c>
      <c r="E43" s="25">
        <f t="shared" si="5"/>
        <v>0.59828910729253226</v>
      </c>
      <c r="F43" s="176">
        <v>1857394</v>
      </c>
      <c r="G43" s="25">
        <f t="shared" si="6"/>
        <v>0.5045200240010409</v>
      </c>
      <c r="H43" s="20">
        <f t="shared" si="7"/>
        <v>-145514</v>
      </c>
      <c r="I43" s="44">
        <f t="shared" ref="I43:I50" si="8">F43-C43</f>
        <v>-1824113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2536178</v>
      </c>
      <c r="E44" s="25">
        <f t="shared" si="5"/>
        <v>0.64934135906620205</v>
      </c>
      <c r="F44" s="176">
        <v>2838076</v>
      </c>
      <c r="G44" s="25">
        <f t="shared" si="6"/>
        <v>0.61501155770368032</v>
      </c>
      <c r="H44" s="20">
        <f t="shared" si="7"/>
        <v>301898</v>
      </c>
      <c r="I44" s="44">
        <f t="shared" si="8"/>
        <v>-1776595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1592899</v>
      </c>
      <c r="E45" s="25">
        <f t="shared" si="5"/>
        <v>0.47630750663972304</v>
      </c>
      <c r="F45" s="176">
        <v>2410320</v>
      </c>
      <c r="G45" s="25">
        <f t="shared" si="6"/>
        <v>0.6377100095802547</v>
      </c>
      <c r="H45" s="20">
        <f t="shared" si="7"/>
        <v>817421</v>
      </c>
      <c r="I45" s="44">
        <f t="shared" si="8"/>
        <v>-1369329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79817</v>
      </c>
      <c r="E46" s="25">
        <f t="shared" si="5"/>
        <v>3.8929861672349637E-2</v>
      </c>
      <c r="F46" s="176">
        <v>83311</v>
      </c>
      <c r="G46" s="25">
        <f t="shared" si="6"/>
        <v>4.2002694270842786E-2</v>
      </c>
      <c r="H46" s="20">
        <f t="shared" si="7"/>
        <v>3494</v>
      </c>
      <c r="I46" s="44">
        <f t="shared" si="8"/>
        <v>-1900157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1166043</v>
      </c>
      <c r="E47" s="25">
        <f t="shared" si="5"/>
        <v>0.62395914770109495</v>
      </c>
      <c r="F47" s="176">
        <v>1348553</v>
      </c>
      <c r="G47" s="25">
        <f t="shared" si="6"/>
        <v>0.47951978079144503</v>
      </c>
      <c r="H47" s="20">
        <f t="shared" si="7"/>
        <v>182510</v>
      </c>
      <c r="I47" s="44">
        <f t="shared" si="8"/>
        <v>-1463746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351409</v>
      </c>
      <c r="E48" s="25">
        <f t="shared" si="5"/>
        <v>0.44779795832807689</v>
      </c>
      <c r="F48" s="176">
        <v>231503</v>
      </c>
      <c r="G48" s="25">
        <f t="shared" si="6"/>
        <v>0.52764938096019542</v>
      </c>
      <c r="H48" s="20">
        <f t="shared" si="7"/>
        <v>-119906</v>
      </c>
      <c r="I48" s="44">
        <f t="shared" si="8"/>
        <v>-207241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3316942</v>
      </c>
      <c r="E49" s="25">
        <f t="shared" si="5"/>
        <v>0.80903964558712016</v>
      </c>
      <c r="F49" s="176">
        <v>2546383</v>
      </c>
      <c r="G49" s="25">
        <f t="shared" si="6"/>
        <v>0.75721048266543201</v>
      </c>
      <c r="H49" s="20">
        <f t="shared" si="7"/>
        <v>-770559</v>
      </c>
      <c r="I49" s="44">
        <f t="shared" si="8"/>
        <v>-816464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658</v>
      </c>
      <c r="E50" s="25">
        <f>D50/B50</f>
        <v>8.6853220696937697E-2</v>
      </c>
      <c r="F50" s="176">
        <v>423</v>
      </c>
      <c r="G50" s="25">
        <f>F50/C50</f>
        <v>5.5834213305174234E-2</v>
      </c>
      <c r="H50" s="20">
        <f t="shared" si="7"/>
        <v>-235</v>
      </c>
      <c r="I50" s="44">
        <f t="shared" si="8"/>
        <v>-7153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34433948</v>
      </c>
      <c r="E53" s="25">
        <f>D53/B53</f>
        <v>0.51394927975349025</v>
      </c>
      <c r="F53" s="19">
        <f>SUM(F42:F50)</f>
        <v>36176066</v>
      </c>
      <c r="G53" s="25">
        <f>F53/C53</f>
        <v>0.51044300335615378</v>
      </c>
      <c r="H53" s="20">
        <f>SUM(H42:H50)</f>
        <v>1742118</v>
      </c>
      <c r="I53" s="44">
        <f>F53-C53</f>
        <v>-34695835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23081700</v>
      </c>
      <c r="E55" s="25"/>
      <c r="F55" s="40">
        <f>F39-F53</f>
        <v>25006408</v>
      </c>
      <c r="H55" s="41">
        <f>H39-H53</f>
        <v>1924708</v>
      </c>
      <c r="I55" s="45">
        <f>F55-C55</f>
        <v>25006408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I35" sqref="I35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8" x14ac:dyDescent="0.25">
      <c r="A2" s="194" t="s">
        <v>59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5">
        <v>45351</v>
      </c>
      <c r="C4" s="196"/>
      <c r="D4" s="196"/>
      <c r="E4" s="196"/>
      <c r="F4" s="197"/>
      <c r="G4" s="198">
        <v>45688</v>
      </c>
      <c r="H4" s="199"/>
      <c r="I4" s="199"/>
      <c r="J4" s="199"/>
      <c r="K4" s="200"/>
      <c r="L4" s="198">
        <v>45716</v>
      </c>
      <c r="M4" s="199"/>
      <c r="N4" s="199"/>
      <c r="O4" s="199"/>
      <c r="P4" s="200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91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91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91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94</v>
      </c>
      <c r="B8" s="116">
        <v>-12481343</v>
      </c>
      <c r="C8" s="117">
        <v>2018278</v>
      </c>
      <c r="D8" s="117"/>
      <c r="E8" s="117">
        <v>10260983</v>
      </c>
      <c r="F8" s="125">
        <f>SUM(B8:E8)</f>
        <v>-202082</v>
      </c>
      <c r="G8" s="181">
        <v>-9581500</v>
      </c>
      <c r="H8" s="117">
        <v>2203431</v>
      </c>
      <c r="I8" s="117"/>
      <c r="J8" s="117">
        <v>9036329</v>
      </c>
      <c r="K8" s="126">
        <f>SUM(G8:J8)</f>
        <v>1658260</v>
      </c>
      <c r="L8" s="181">
        <f>+-12206161-3000-109530-321475-357812-2</f>
        <v>-12997980</v>
      </c>
      <c r="M8" s="117">
        <f>2328639+3000+109530+321475+357812+2+136137</f>
        <v>3256595</v>
      </c>
      <c r="N8" s="117"/>
      <c r="O8" s="207">
        <f>9664609-136137</f>
        <v>9528472</v>
      </c>
      <c r="P8" s="126">
        <f>SUM(L8:O8)</f>
        <v>-212913</v>
      </c>
    </row>
    <row r="9" spans="1:16" x14ac:dyDescent="0.2">
      <c r="A9" s="178" t="s">
        <v>95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96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97</v>
      </c>
      <c r="B11" s="118"/>
      <c r="C11" s="120">
        <v>240311</v>
      </c>
      <c r="D11" s="120"/>
      <c r="E11" s="120"/>
      <c r="F11" s="127">
        <f t="shared" si="0"/>
        <v>240311</v>
      </c>
      <c r="G11" s="182">
        <v>778</v>
      </c>
      <c r="H11" s="120">
        <v>9362</v>
      </c>
      <c r="I11" s="120"/>
      <c r="J11" s="120"/>
      <c r="K11" s="128">
        <f t="shared" si="1"/>
        <v>10140</v>
      </c>
      <c r="L11" s="182"/>
      <c r="M11" s="120">
        <v>8990</v>
      </c>
      <c r="N11" s="120"/>
      <c r="O11" s="120"/>
      <c r="P11" s="128">
        <f t="shared" si="2"/>
        <v>8990</v>
      </c>
    </row>
    <row r="12" spans="1:16" x14ac:dyDescent="0.2">
      <c r="A12" s="177" t="s">
        <v>98</v>
      </c>
      <c r="B12" s="118">
        <v>1046941</v>
      </c>
      <c r="C12" s="120"/>
      <c r="D12" s="120"/>
      <c r="E12" s="120"/>
      <c r="F12" s="127">
        <f t="shared" si="0"/>
        <v>1046941</v>
      </c>
      <c r="G12" s="182">
        <v>169881</v>
      </c>
      <c r="H12" s="120"/>
      <c r="I12" s="120"/>
      <c r="J12" s="120"/>
      <c r="K12" s="128">
        <f t="shared" si="1"/>
        <v>169881</v>
      </c>
      <c r="L12" s="182">
        <v>307685</v>
      </c>
      <c r="M12" s="120"/>
      <c r="N12" s="120"/>
      <c r="O12" s="120"/>
      <c r="P12" s="128">
        <f t="shared" si="2"/>
        <v>307685</v>
      </c>
    </row>
    <row r="13" spans="1:16" x14ac:dyDescent="0.2">
      <c r="A13" s="178" t="s">
        <v>99</v>
      </c>
      <c r="B13" s="118">
        <v>28600</v>
      </c>
      <c r="C13" s="120"/>
      <c r="D13" s="120"/>
      <c r="E13" s="120"/>
      <c r="F13" s="127">
        <f t="shared" si="0"/>
        <v>28600</v>
      </c>
      <c r="G13" s="182">
        <v>16127</v>
      </c>
      <c r="H13" s="120"/>
      <c r="I13" s="120"/>
      <c r="J13" s="120"/>
      <c r="K13" s="128">
        <f t="shared" si="1"/>
        <v>16127</v>
      </c>
      <c r="L13" s="182">
        <v>8023</v>
      </c>
      <c r="M13" s="120"/>
      <c r="N13" s="120"/>
      <c r="O13" s="120"/>
      <c r="P13" s="128">
        <f t="shared" si="2"/>
        <v>8023</v>
      </c>
    </row>
    <row r="14" spans="1:16" ht="15" x14ac:dyDescent="0.25">
      <c r="A14" s="129" t="s">
        <v>65</v>
      </c>
      <c r="B14" s="130">
        <f t="shared" ref="B14:E14" si="3">SUM(B7:B13)</f>
        <v>-11404376</v>
      </c>
      <c r="C14" s="131">
        <f t="shared" si="3"/>
        <v>2258589</v>
      </c>
      <c r="D14" s="131">
        <f t="shared" si="3"/>
        <v>0</v>
      </c>
      <c r="E14" s="131">
        <f t="shared" si="3"/>
        <v>10260983</v>
      </c>
      <c r="F14" s="132">
        <f>SUM(F7:F13)</f>
        <v>1115196</v>
      </c>
      <c r="G14" s="130">
        <f t="shared" ref="G14:J14" si="4">SUM(G7:G13)</f>
        <v>-9393288</v>
      </c>
      <c r="H14" s="131">
        <f t="shared" si="4"/>
        <v>2212793</v>
      </c>
      <c r="I14" s="131">
        <f t="shared" si="4"/>
        <v>0</v>
      </c>
      <c r="J14" s="131">
        <f t="shared" si="4"/>
        <v>9036329</v>
      </c>
      <c r="K14" s="133">
        <f t="shared" ref="K14:P14" si="5">SUM(K7:K13)</f>
        <v>1855834</v>
      </c>
      <c r="L14" s="130">
        <f t="shared" si="5"/>
        <v>-12680846</v>
      </c>
      <c r="M14" s="131">
        <f t="shared" si="5"/>
        <v>3265585</v>
      </c>
      <c r="N14" s="131">
        <f t="shared" si="5"/>
        <v>0</v>
      </c>
      <c r="O14" s="131">
        <f t="shared" si="5"/>
        <v>9528472</v>
      </c>
      <c r="P14" s="133">
        <f t="shared" si="5"/>
        <v>113211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2753</v>
      </c>
      <c r="H15" s="135"/>
      <c r="I15" s="135"/>
      <c r="J15" s="135"/>
      <c r="K15" s="136">
        <f>G15</f>
        <v>2753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100</v>
      </c>
      <c r="B17" s="182">
        <v>27300787</v>
      </c>
      <c r="C17" s="184"/>
      <c r="D17" s="184">
        <v>337042</v>
      </c>
      <c r="E17" s="119"/>
      <c r="F17" s="137">
        <f>SUM(B17:E17)</f>
        <v>27637829</v>
      </c>
      <c r="G17" s="118">
        <v>12697434</v>
      </c>
      <c r="H17" s="119"/>
      <c r="I17" s="119">
        <v>616090</v>
      </c>
      <c r="J17" s="119"/>
      <c r="K17" s="137">
        <f>SUM(G17:J17)</f>
        <v>13313524</v>
      </c>
      <c r="L17" s="187">
        <v>28623991</v>
      </c>
      <c r="M17" s="184"/>
      <c r="N17" s="184">
        <v>141726</v>
      </c>
      <c r="O17" s="119"/>
      <c r="P17" s="137">
        <f>SUM(L17:O17)</f>
        <v>28765717</v>
      </c>
    </row>
    <row r="18" spans="1:16" x14ac:dyDescent="0.2">
      <c r="A18" s="178" t="s">
        <v>101</v>
      </c>
      <c r="B18" s="182">
        <v>9263691</v>
      </c>
      <c r="C18" s="184"/>
      <c r="D18" s="184"/>
      <c r="E18" s="119"/>
      <c r="F18" s="137">
        <f t="shared" ref="F18:F27" si="6">SUM(B18:E18)</f>
        <v>9263691</v>
      </c>
      <c r="G18" s="118">
        <v>9722137</v>
      </c>
      <c r="H18" s="119"/>
      <c r="I18" s="119"/>
      <c r="J18" s="119"/>
      <c r="K18" s="137">
        <f t="shared" ref="K18:K27" si="7">SUM(G18:J18)</f>
        <v>9722137</v>
      </c>
      <c r="L18" s="187">
        <v>9755859</v>
      </c>
      <c r="M18" s="184"/>
      <c r="N18" s="184"/>
      <c r="O18" s="119"/>
      <c r="P18" s="137">
        <f t="shared" ref="P18:P27" si="8">SUM(L18:O18)</f>
        <v>9755859</v>
      </c>
    </row>
    <row r="19" spans="1:16" x14ac:dyDescent="0.2">
      <c r="A19" s="177" t="s">
        <v>102</v>
      </c>
      <c r="B19" s="182">
        <v>2638029</v>
      </c>
      <c r="C19" s="185"/>
      <c r="D19" s="185">
        <v>686783</v>
      </c>
      <c r="E19" s="120"/>
      <c r="F19" s="137">
        <f t="shared" si="6"/>
        <v>3324812</v>
      </c>
      <c r="G19" s="118">
        <v>12422309</v>
      </c>
      <c r="H19" s="120"/>
      <c r="I19" s="120">
        <v>4688236</v>
      </c>
      <c r="J19" s="120"/>
      <c r="K19" s="137">
        <f t="shared" si="7"/>
        <v>17110545</v>
      </c>
      <c r="L19" s="187">
        <v>3025718</v>
      </c>
      <c r="M19" s="188"/>
      <c r="N19" s="188">
        <v>715529</v>
      </c>
      <c r="O19" s="120"/>
      <c r="P19" s="137">
        <f t="shared" si="8"/>
        <v>3741247</v>
      </c>
    </row>
    <row r="20" spans="1:16" x14ac:dyDescent="0.2">
      <c r="A20" s="178" t="s">
        <v>103</v>
      </c>
      <c r="B20" s="182">
        <v>214</v>
      </c>
      <c r="C20" s="185"/>
      <c r="D20" s="185"/>
      <c r="E20" s="120"/>
      <c r="F20" s="137">
        <f t="shared" si="6"/>
        <v>214</v>
      </c>
      <c r="G20" s="118">
        <v>224</v>
      </c>
      <c r="H20" s="120"/>
      <c r="I20" s="120"/>
      <c r="J20" s="120"/>
      <c r="K20" s="137">
        <f t="shared" si="7"/>
        <v>224</v>
      </c>
      <c r="L20" s="187">
        <v>225</v>
      </c>
      <c r="M20" s="188"/>
      <c r="N20" s="188"/>
      <c r="O20" s="120"/>
      <c r="P20" s="137">
        <f t="shared" si="8"/>
        <v>225</v>
      </c>
    </row>
    <row r="21" spans="1:16" x14ac:dyDescent="0.2">
      <c r="A21" s="177" t="s">
        <v>104</v>
      </c>
      <c r="B21" s="182">
        <v>9537</v>
      </c>
      <c r="C21" s="185"/>
      <c r="D21" s="185"/>
      <c r="E21" s="120"/>
      <c r="F21" s="137">
        <f t="shared" si="6"/>
        <v>9537</v>
      </c>
      <c r="G21" s="118">
        <v>9990</v>
      </c>
      <c r="H21" s="120"/>
      <c r="I21" s="120"/>
      <c r="J21" s="120"/>
      <c r="K21" s="137">
        <f t="shared" si="7"/>
        <v>9990</v>
      </c>
      <c r="L21" s="187">
        <v>10024</v>
      </c>
      <c r="M21" s="188"/>
      <c r="N21" s="188"/>
      <c r="O21" s="120"/>
      <c r="P21" s="137">
        <f t="shared" si="8"/>
        <v>10024</v>
      </c>
    </row>
    <row r="22" spans="1:16" x14ac:dyDescent="0.2">
      <c r="A22" s="177" t="s">
        <v>183</v>
      </c>
      <c r="B22" s="182">
        <v>4244534</v>
      </c>
      <c r="C22" s="185"/>
      <c r="D22" s="185"/>
      <c r="E22" s="120"/>
      <c r="F22" s="137">
        <f t="shared" si="6"/>
        <v>4244534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257</v>
      </c>
      <c r="B23" s="118"/>
      <c r="C23" s="120"/>
      <c r="D23" s="120">
        <v>4012677</v>
      </c>
      <c r="E23" s="120"/>
      <c r="F23" s="137">
        <f t="shared" si="6"/>
        <v>4012677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116</v>
      </c>
      <c r="B24" s="118">
        <v>8475591</v>
      </c>
      <c r="C24" s="120"/>
      <c r="D24" s="120"/>
      <c r="E24" s="120"/>
      <c r="F24" s="137">
        <f t="shared" si="6"/>
        <v>8475591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185</v>
      </c>
      <c r="B25" s="118"/>
      <c r="C25" s="120"/>
      <c r="D25" s="120"/>
      <c r="E25" s="120"/>
      <c r="F25" s="137">
        <f t="shared" si="6"/>
        <v>0</v>
      </c>
      <c r="G25" s="118">
        <v>4452057</v>
      </c>
      <c r="H25" s="120"/>
      <c r="I25" s="120"/>
      <c r="J25" s="120"/>
      <c r="K25" s="137">
        <f t="shared" si="7"/>
        <v>4452057</v>
      </c>
      <c r="L25" s="118">
        <v>4467075</v>
      </c>
      <c r="M25" s="120"/>
      <c r="N25" s="120"/>
      <c r="O25" s="120"/>
      <c r="P25" s="137">
        <f t="shared" si="8"/>
        <v>4467075</v>
      </c>
    </row>
    <row r="26" spans="1:16" x14ac:dyDescent="0.2">
      <c r="A26" s="177" t="s">
        <v>249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/>
      <c r="J26" s="120"/>
      <c r="K26" s="137">
        <f t="shared" si="7"/>
        <v>0</v>
      </c>
      <c r="L26" s="118"/>
      <c r="M26" s="120"/>
      <c r="N26" s="120">
        <v>4508667</v>
      </c>
      <c r="O26" s="120"/>
      <c r="P26" s="137">
        <f t="shared" si="8"/>
        <v>4508667</v>
      </c>
    </row>
    <row r="27" spans="1:16" x14ac:dyDescent="0.2">
      <c r="A27" s="177" t="s">
        <v>184</v>
      </c>
      <c r="B27" s="118"/>
      <c r="C27" s="120"/>
      <c r="D27" s="120"/>
      <c r="E27" s="120"/>
      <c r="F27" s="137">
        <f t="shared" si="6"/>
        <v>0</v>
      </c>
      <c r="G27" s="118">
        <v>8896515</v>
      </c>
      <c r="H27" s="120"/>
      <c r="I27" s="120"/>
      <c r="J27" s="120"/>
      <c r="K27" s="137">
        <f t="shared" si="7"/>
        <v>8896515</v>
      </c>
      <c r="L27" s="118">
        <v>8932414</v>
      </c>
      <c r="M27" s="120"/>
      <c r="N27" s="120"/>
      <c r="O27" s="120"/>
      <c r="P27" s="137">
        <f t="shared" si="8"/>
        <v>8932414</v>
      </c>
    </row>
    <row r="28" spans="1:16" ht="15" x14ac:dyDescent="0.25">
      <c r="A28" s="129" t="s">
        <v>68</v>
      </c>
      <c r="B28" s="189">
        <f>SUM(B16:B27)</f>
        <v>51932383</v>
      </c>
      <c r="C28" s="131">
        <f t="shared" ref="C28:P28" si="9">SUM(C16:C27)</f>
        <v>0</v>
      </c>
      <c r="D28" s="131">
        <f t="shared" si="9"/>
        <v>5036502</v>
      </c>
      <c r="E28" s="131">
        <f t="shared" si="9"/>
        <v>0</v>
      </c>
      <c r="F28" s="132">
        <f t="shared" si="9"/>
        <v>56968885</v>
      </c>
      <c r="G28" s="189">
        <f t="shared" si="9"/>
        <v>48200666</v>
      </c>
      <c r="H28" s="131">
        <f t="shared" si="9"/>
        <v>0</v>
      </c>
      <c r="I28" s="131">
        <f t="shared" si="9"/>
        <v>5304326</v>
      </c>
      <c r="J28" s="131">
        <f t="shared" si="9"/>
        <v>0</v>
      </c>
      <c r="K28" s="132">
        <f t="shared" si="9"/>
        <v>53504992</v>
      </c>
      <c r="L28" s="189">
        <f>SUM(L16:L27)</f>
        <v>54815306</v>
      </c>
      <c r="M28" s="131">
        <f t="shared" si="9"/>
        <v>0</v>
      </c>
      <c r="N28" s="131">
        <f t="shared" si="9"/>
        <v>5365922</v>
      </c>
      <c r="O28" s="131">
        <f t="shared" si="9"/>
        <v>0</v>
      </c>
      <c r="P28" s="132">
        <f t="shared" si="9"/>
        <v>60181228</v>
      </c>
    </row>
    <row r="29" spans="1:16" ht="15" customHeight="1" x14ac:dyDescent="0.25">
      <c r="A29" s="114" t="s">
        <v>69</v>
      </c>
      <c r="B29" s="138">
        <f>B28+B15+B14</f>
        <v>40531419</v>
      </c>
      <c r="C29" s="139">
        <f>C14+C15+C28</f>
        <v>2258589</v>
      </c>
      <c r="D29" s="139">
        <f>D28+D14</f>
        <v>5036502</v>
      </c>
      <c r="E29" s="139">
        <f>E28+E14</f>
        <v>10260983</v>
      </c>
      <c r="F29" s="140">
        <f>F28+F15+F14</f>
        <v>58087493</v>
      </c>
      <c r="G29" s="138">
        <f>G28+G15+G14</f>
        <v>38810131</v>
      </c>
      <c r="H29" s="139">
        <f>H28+H14</f>
        <v>2212793</v>
      </c>
      <c r="I29" s="139">
        <f>I28+I14</f>
        <v>5304326</v>
      </c>
      <c r="J29" s="139">
        <f>J28+J14</f>
        <v>9036329</v>
      </c>
      <c r="K29" s="140">
        <f>K28+K15+K14</f>
        <v>55363579</v>
      </c>
      <c r="L29" s="138">
        <f>L14+L15+L28</f>
        <v>42137213</v>
      </c>
      <c r="M29" s="139">
        <f>M28+M14</f>
        <v>3265585</v>
      </c>
      <c r="N29" s="139">
        <f>N28+N14</f>
        <v>5365922</v>
      </c>
      <c r="O29" s="139">
        <f>O28+O14</f>
        <v>9528472</v>
      </c>
      <c r="P29" s="140">
        <f>P28+P15+P14</f>
        <v>60297192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27"/>
  <sheetViews>
    <sheetView zoomScaleNormal="100" workbookViewId="0">
      <selection activeCell="I7" sqref="I7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4"/>
      <c r="B1" s="205"/>
      <c r="C1" s="205"/>
      <c r="D1" s="206"/>
    </row>
    <row r="2" spans="1:14" ht="19.5" customHeight="1" x14ac:dyDescent="0.25">
      <c r="A2" s="201" t="s">
        <v>258</v>
      </c>
      <c r="B2" s="202"/>
      <c r="C2" s="202"/>
      <c r="D2" s="203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210</v>
      </c>
      <c r="B5" s="46" t="s">
        <v>733</v>
      </c>
      <c r="C5" s="159">
        <v>795832.7</v>
      </c>
      <c r="D5" s="123">
        <v>45705</v>
      </c>
      <c r="E5" s="46"/>
    </row>
    <row r="6" spans="1:14" ht="19.5" customHeight="1" x14ac:dyDescent="0.2">
      <c r="A6" s="56" t="s">
        <v>259</v>
      </c>
      <c r="B6" s="46" t="s">
        <v>720</v>
      </c>
      <c r="C6" s="160">
        <v>363049.6</v>
      </c>
      <c r="D6" s="95">
        <v>45701</v>
      </c>
      <c r="E6" s="46"/>
    </row>
    <row r="7" spans="1:14" ht="19.5" customHeight="1" x14ac:dyDescent="0.2">
      <c r="A7" s="56" t="s">
        <v>137</v>
      </c>
      <c r="B7" s="46" t="s">
        <v>260</v>
      </c>
      <c r="C7" s="160">
        <v>324308.42</v>
      </c>
      <c r="D7" s="95">
        <v>45700</v>
      </c>
      <c r="E7" s="46"/>
    </row>
    <row r="8" spans="1:14" ht="19.5" customHeight="1" x14ac:dyDescent="0.2">
      <c r="A8" s="56" t="s">
        <v>261</v>
      </c>
      <c r="B8" s="46" t="s">
        <v>76</v>
      </c>
      <c r="C8" s="160">
        <v>298984.44</v>
      </c>
      <c r="D8" s="95">
        <v>45701</v>
      </c>
      <c r="E8" s="46"/>
    </row>
    <row r="9" spans="1:14" ht="19.5" customHeight="1" x14ac:dyDescent="0.2">
      <c r="A9" s="56" t="s">
        <v>262</v>
      </c>
      <c r="B9" s="46" t="s">
        <v>263</v>
      </c>
      <c r="C9" s="160">
        <v>192653.16</v>
      </c>
      <c r="D9" s="95">
        <v>45713</v>
      </c>
      <c r="E9" s="46"/>
    </row>
    <row r="10" spans="1:14" ht="19.5" customHeight="1" x14ac:dyDescent="0.2">
      <c r="A10" s="56" t="s">
        <v>133</v>
      </c>
      <c r="B10" s="46" t="s">
        <v>161</v>
      </c>
      <c r="C10" s="160">
        <v>137424.72</v>
      </c>
      <c r="D10" s="95">
        <v>45708</v>
      </c>
      <c r="E10" s="46"/>
    </row>
    <row r="11" spans="1:14" ht="19.5" customHeight="1" x14ac:dyDescent="0.2">
      <c r="A11" s="56" t="s">
        <v>133</v>
      </c>
      <c r="B11" s="46" t="s">
        <v>161</v>
      </c>
      <c r="C11" s="160">
        <v>136137.81</v>
      </c>
      <c r="D11" s="95">
        <v>45708</v>
      </c>
      <c r="E11" s="46"/>
    </row>
    <row r="12" spans="1:14" ht="19.5" customHeight="1" x14ac:dyDescent="0.2">
      <c r="A12" s="56" t="s">
        <v>115</v>
      </c>
      <c r="B12" s="46" t="s">
        <v>264</v>
      </c>
      <c r="C12" s="160">
        <v>109034.38</v>
      </c>
      <c r="D12" s="95">
        <v>45705</v>
      </c>
      <c r="E12" s="46"/>
    </row>
    <row r="13" spans="1:14" ht="19.5" customHeight="1" x14ac:dyDescent="0.2">
      <c r="A13" s="56" t="s">
        <v>133</v>
      </c>
      <c r="B13" s="46" t="s">
        <v>734</v>
      </c>
      <c r="C13" s="160">
        <v>108808.63</v>
      </c>
      <c r="D13" s="95">
        <v>45699</v>
      </c>
      <c r="E13" s="46"/>
      <c r="N13" s="168"/>
    </row>
    <row r="14" spans="1:14" ht="19.5" customHeight="1" x14ac:dyDescent="0.2">
      <c r="A14" s="56" t="s">
        <v>265</v>
      </c>
      <c r="B14" s="46" t="s">
        <v>266</v>
      </c>
      <c r="C14" s="160">
        <v>96726.43</v>
      </c>
      <c r="D14" s="95">
        <v>45714</v>
      </c>
      <c r="E14" s="46"/>
    </row>
    <row r="15" spans="1:14" ht="19.5" customHeight="1" x14ac:dyDescent="0.2">
      <c r="A15" s="56" t="s">
        <v>124</v>
      </c>
      <c r="B15" s="46" t="s">
        <v>721</v>
      </c>
      <c r="C15" s="160">
        <v>73409.5</v>
      </c>
      <c r="D15" s="95">
        <v>45715</v>
      </c>
      <c r="E15" s="46"/>
    </row>
    <row r="16" spans="1:14" ht="19.5" customHeight="1" x14ac:dyDescent="0.2">
      <c r="A16" s="56" t="s">
        <v>122</v>
      </c>
      <c r="B16" s="46" t="s">
        <v>267</v>
      </c>
      <c r="C16" s="160">
        <v>66285.03</v>
      </c>
      <c r="D16" s="95">
        <v>45713</v>
      </c>
      <c r="E16" s="46"/>
    </row>
    <row r="17" spans="1:14" ht="19.5" customHeight="1" x14ac:dyDescent="0.2">
      <c r="A17" s="56" t="s">
        <v>77</v>
      </c>
      <c r="B17" s="46" t="s">
        <v>268</v>
      </c>
      <c r="C17" s="160">
        <v>41250</v>
      </c>
      <c r="D17" s="95">
        <v>45702</v>
      </c>
      <c r="E17" s="46"/>
      <c r="N17" s="168"/>
    </row>
    <row r="18" spans="1:14" ht="19.5" customHeight="1" x14ac:dyDescent="0.2">
      <c r="A18" s="56" t="s">
        <v>186</v>
      </c>
      <c r="B18" s="46" t="s">
        <v>269</v>
      </c>
      <c r="C18" s="160">
        <v>39152.78</v>
      </c>
      <c r="D18" s="95">
        <v>45692</v>
      </c>
      <c r="E18" s="46"/>
    </row>
    <row r="19" spans="1:14" ht="19.5" customHeight="1" x14ac:dyDescent="0.2">
      <c r="A19" s="56" t="s">
        <v>270</v>
      </c>
      <c r="B19" s="46" t="s">
        <v>732</v>
      </c>
      <c r="C19" s="160">
        <v>36492.370000000003</v>
      </c>
      <c r="D19" s="95">
        <v>45702</v>
      </c>
      <c r="E19" s="46"/>
    </row>
    <row r="20" spans="1:14" ht="19.5" customHeight="1" x14ac:dyDescent="0.2">
      <c r="A20" s="56" t="s">
        <v>194</v>
      </c>
      <c r="B20" s="46" t="s">
        <v>271</v>
      </c>
      <c r="C20" s="160">
        <v>34000</v>
      </c>
      <c r="D20" s="95">
        <v>45712</v>
      </c>
      <c r="E20" s="46"/>
    </row>
    <row r="21" spans="1:14" ht="19.5" customHeight="1" x14ac:dyDescent="0.2">
      <c r="A21" s="56" t="s">
        <v>125</v>
      </c>
      <c r="B21" s="46" t="s">
        <v>272</v>
      </c>
      <c r="C21" s="160">
        <v>19903.8</v>
      </c>
      <c r="D21" s="95">
        <v>45693</v>
      </c>
      <c r="E21" s="46"/>
    </row>
    <row r="22" spans="1:14" ht="19.5" customHeight="1" x14ac:dyDescent="0.2">
      <c r="A22" s="56" t="s">
        <v>273</v>
      </c>
      <c r="B22" s="46" t="s">
        <v>274</v>
      </c>
      <c r="C22" s="160">
        <v>19756.14</v>
      </c>
      <c r="D22" s="95">
        <v>45712</v>
      </c>
      <c r="E22" s="46"/>
    </row>
    <row r="23" spans="1:14" ht="19.5" customHeight="1" x14ac:dyDescent="0.2">
      <c r="A23" s="56" t="s">
        <v>275</v>
      </c>
      <c r="B23" s="46" t="s">
        <v>276</v>
      </c>
      <c r="C23" s="160">
        <v>19485</v>
      </c>
      <c r="D23" s="95">
        <v>45712</v>
      </c>
      <c r="E23" s="46"/>
    </row>
    <row r="24" spans="1:14" ht="19.5" customHeight="1" x14ac:dyDescent="0.2">
      <c r="A24" s="56" t="s">
        <v>190</v>
      </c>
      <c r="B24" s="46" t="s">
        <v>81</v>
      </c>
      <c r="C24" s="160">
        <v>17900</v>
      </c>
      <c r="D24" s="95">
        <v>45715</v>
      </c>
      <c r="E24" s="46"/>
    </row>
    <row r="25" spans="1:14" ht="19.5" customHeight="1" x14ac:dyDescent="0.2">
      <c r="A25" s="56" t="s">
        <v>277</v>
      </c>
      <c r="B25" s="46" t="s">
        <v>278</v>
      </c>
      <c r="C25" s="93">
        <v>16000</v>
      </c>
      <c r="D25" s="95">
        <v>45692</v>
      </c>
      <c r="E25" s="46"/>
    </row>
    <row r="26" spans="1:14" ht="19.5" customHeight="1" x14ac:dyDescent="0.2">
      <c r="A26" s="56" t="s">
        <v>88</v>
      </c>
      <c r="B26" s="46" t="s">
        <v>279</v>
      </c>
      <c r="C26" s="93">
        <v>15978.77</v>
      </c>
      <c r="D26" s="95">
        <v>45712</v>
      </c>
      <c r="E26" s="46"/>
    </row>
    <row r="27" spans="1:14" ht="19.5" customHeight="1" x14ac:dyDescent="0.2">
      <c r="A27" s="56" t="s">
        <v>131</v>
      </c>
      <c r="B27" s="46" t="s">
        <v>280</v>
      </c>
      <c r="C27" s="93">
        <v>14490</v>
      </c>
      <c r="D27" s="95">
        <v>45692</v>
      </c>
      <c r="E27" s="46"/>
    </row>
    <row r="28" spans="1:14" ht="19.5" customHeight="1" x14ac:dyDescent="0.2">
      <c r="A28" s="56" t="s">
        <v>78</v>
      </c>
      <c r="B28" s="46" t="s">
        <v>281</v>
      </c>
      <c r="C28" s="93">
        <v>13452.83</v>
      </c>
      <c r="D28" s="95">
        <v>45693</v>
      </c>
      <c r="E28" s="46"/>
    </row>
    <row r="29" spans="1:14" ht="19.5" customHeight="1" x14ac:dyDescent="0.2">
      <c r="A29" s="56" t="s">
        <v>117</v>
      </c>
      <c r="B29" s="46" t="s">
        <v>282</v>
      </c>
      <c r="C29" s="93">
        <v>12805.68</v>
      </c>
      <c r="D29" s="95">
        <v>45708</v>
      </c>
      <c r="E29" s="46"/>
    </row>
    <row r="30" spans="1:14" ht="19.5" customHeight="1" x14ac:dyDescent="0.2">
      <c r="A30" s="56" t="s">
        <v>210</v>
      </c>
      <c r="B30" s="46" t="s">
        <v>283</v>
      </c>
      <c r="C30" s="93">
        <v>12800</v>
      </c>
      <c r="D30" s="95">
        <v>45700</v>
      </c>
      <c r="E30" s="46"/>
    </row>
    <row r="31" spans="1:14" ht="19.5" customHeight="1" x14ac:dyDescent="0.2">
      <c r="A31" s="56" t="s">
        <v>187</v>
      </c>
      <c r="B31" s="46" t="s">
        <v>284</v>
      </c>
      <c r="C31" s="93">
        <v>11624</v>
      </c>
      <c r="D31" s="95">
        <v>45699</v>
      </c>
      <c r="E31" s="46"/>
    </row>
    <row r="32" spans="1:14" ht="19.5" customHeight="1" x14ac:dyDescent="0.2">
      <c r="A32" s="56" t="s">
        <v>285</v>
      </c>
      <c r="B32" s="46" t="s">
        <v>173</v>
      </c>
      <c r="C32" s="93">
        <v>11619.99</v>
      </c>
      <c r="D32" s="95">
        <v>45699</v>
      </c>
      <c r="E32" s="46"/>
    </row>
    <row r="33" spans="1:5" ht="19.5" customHeight="1" x14ac:dyDescent="0.2">
      <c r="A33" s="56" t="s">
        <v>286</v>
      </c>
      <c r="B33" s="46" t="s">
        <v>287</v>
      </c>
      <c r="C33" s="93">
        <v>11250</v>
      </c>
      <c r="D33" s="95">
        <v>45700</v>
      </c>
      <c r="E33" s="46"/>
    </row>
    <row r="34" spans="1:5" ht="19.5" customHeight="1" x14ac:dyDescent="0.2">
      <c r="A34" s="56" t="s">
        <v>288</v>
      </c>
      <c r="B34" s="46" t="s">
        <v>289</v>
      </c>
      <c r="C34" s="93">
        <v>10000</v>
      </c>
      <c r="D34" s="95">
        <v>45705</v>
      </c>
      <c r="E34" s="46"/>
    </row>
    <row r="35" spans="1:5" ht="19.5" customHeight="1" x14ac:dyDescent="0.2">
      <c r="A35" s="56" t="s">
        <v>290</v>
      </c>
      <c r="B35" s="46" t="s">
        <v>291</v>
      </c>
      <c r="C35" s="93">
        <v>9980</v>
      </c>
      <c r="D35" s="95">
        <v>45700</v>
      </c>
      <c r="E35" s="46"/>
    </row>
    <row r="36" spans="1:5" ht="19.5" customHeight="1" x14ac:dyDescent="0.2">
      <c r="A36" s="56" t="s">
        <v>171</v>
      </c>
      <c r="B36" s="175" t="s">
        <v>292</v>
      </c>
      <c r="C36" s="93">
        <v>9916.1200000000008</v>
      </c>
      <c r="D36" s="95">
        <v>45709</v>
      </c>
      <c r="E36" s="46"/>
    </row>
    <row r="37" spans="1:5" ht="19.5" customHeight="1" x14ac:dyDescent="0.2">
      <c r="A37" s="56" t="s">
        <v>143</v>
      </c>
      <c r="B37" s="46" t="s">
        <v>293</v>
      </c>
      <c r="C37" s="93">
        <v>9118.0400000000009</v>
      </c>
      <c r="D37" s="95">
        <v>45714</v>
      </c>
      <c r="E37" s="46"/>
    </row>
    <row r="38" spans="1:5" ht="19.5" customHeight="1" x14ac:dyDescent="0.2">
      <c r="A38" s="56" t="s">
        <v>294</v>
      </c>
      <c r="B38" s="46" t="s">
        <v>295</v>
      </c>
      <c r="C38" s="93">
        <v>8403.16</v>
      </c>
      <c r="D38" s="95">
        <v>45712</v>
      </c>
      <c r="E38" s="46"/>
    </row>
    <row r="39" spans="1:5" ht="19.5" customHeight="1" x14ac:dyDescent="0.2">
      <c r="A39" s="56" t="s">
        <v>296</v>
      </c>
      <c r="B39" s="46" t="s">
        <v>297</v>
      </c>
      <c r="C39" s="93">
        <v>8240</v>
      </c>
      <c r="D39" s="95">
        <v>45702</v>
      </c>
      <c r="E39" s="46"/>
    </row>
    <row r="40" spans="1:5" ht="19.5" customHeight="1" x14ac:dyDescent="0.2">
      <c r="A40" s="56" t="s">
        <v>154</v>
      </c>
      <c r="B40" s="46" t="s">
        <v>298</v>
      </c>
      <c r="C40" s="93">
        <v>8212.7999999999993</v>
      </c>
      <c r="D40" s="95">
        <v>45706</v>
      </c>
      <c r="E40" s="46"/>
    </row>
    <row r="41" spans="1:5" ht="19.5" customHeight="1" x14ac:dyDescent="0.2">
      <c r="A41" s="56" t="s">
        <v>88</v>
      </c>
      <c r="B41" s="46" t="s">
        <v>299</v>
      </c>
      <c r="C41" s="93">
        <v>8031.43</v>
      </c>
      <c r="D41" s="95">
        <v>45699</v>
      </c>
      <c r="E41" s="46"/>
    </row>
    <row r="42" spans="1:5" ht="19.5" customHeight="1" x14ac:dyDescent="0.2">
      <c r="A42" s="56" t="s">
        <v>111</v>
      </c>
      <c r="B42" s="46" t="s">
        <v>300</v>
      </c>
      <c r="C42" s="93">
        <v>7787.51</v>
      </c>
      <c r="D42" s="95">
        <v>45712</v>
      </c>
      <c r="E42" s="46"/>
    </row>
    <row r="43" spans="1:5" ht="19.5" customHeight="1" x14ac:dyDescent="0.2">
      <c r="A43" s="56" t="s">
        <v>301</v>
      </c>
      <c r="B43" s="46" t="s">
        <v>302</v>
      </c>
      <c r="C43" s="93">
        <v>7560</v>
      </c>
      <c r="D43" s="95">
        <v>45705</v>
      </c>
      <c r="E43" s="46"/>
    </row>
    <row r="44" spans="1:5" ht="19.5" customHeight="1" x14ac:dyDescent="0.2">
      <c r="A44" s="56" t="s">
        <v>303</v>
      </c>
      <c r="B44" s="46" t="s">
        <v>304</v>
      </c>
      <c r="C44" s="93">
        <v>7200</v>
      </c>
      <c r="D44" s="95">
        <v>45709</v>
      </c>
      <c r="E44" s="46"/>
    </row>
    <row r="45" spans="1:5" ht="19.5" customHeight="1" x14ac:dyDescent="0.2">
      <c r="A45" s="56" t="s">
        <v>305</v>
      </c>
      <c r="B45" s="46" t="s">
        <v>306</v>
      </c>
      <c r="C45" s="93">
        <v>6965.79</v>
      </c>
      <c r="D45" s="95">
        <v>45695</v>
      </c>
      <c r="E45" s="46"/>
    </row>
    <row r="46" spans="1:5" ht="19.5" customHeight="1" x14ac:dyDescent="0.2">
      <c r="A46" s="56" t="s">
        <v>307</v>
      </c>
      <c r="B46" s="46" t="s">
        <v>308</v>
      </c>
      <c r="C46" s="93">
        <v>6710</v>
      </c>
      <c r="D46" s="95">
        <v>45692</v>
      </c>
      <c r="E46" s="46"/>
    </row>
    <row r="47" spans="1:5" ht="19.5" customHeight="1" x14ac:dyDescent="0.2">
      <c r="A47" s="56" t="s">
        <v>309</v>
      </c>
      <c r="B47" s="46" t="s">
        <v>310</v>
      </c>
      <c r="C47" s="93">
        <v>6674.41</v>
      </c>
      <c r="D47" s="95">
        <v>45692</v>
      </c>
      <c r="E47" s="46"/>
    </row>
    <row r="48" spans="1:5" ht="19.5" customHeight="1" x14ac:dyDescent="0.2">
      <c r="A48" s="56" t="s">
        <v>275</v>
      </c>
      <c r="B48" s="46" t="s">
        <v>722</v>
      </c>
      <c r="C48" s="93">
        <v>6495</v>
      </c>
      <c r="D48" s="95">
        <v>45714</v>
      </c>
      <c r="E48" s="46"/>
    </row>
    <row r="49" spans="1:5" ht="19.5" customHeight="1" x14ac:dyDescent="0.2">
      <c r="A49" s="56" t="s">
        <v>140</v>
      </c>
      <c r="B49" s="46" t="s">
        <v>311</v>
      </c>
      <c r="C49" s="93">
        <v>6485.59</v>
      </c>
      <c r="D49" s="95">
        <v>45700</v>
      </c>
      <c r="E49" s="46"/>
    </row>
    <row r="50" spans="1:5" ht="19.5" customHeight="1" x14ac:dyDescent="0.2">
      <c r="A50" s="56" t="s">
        <v>312</v>
      </c>
      <c r="B50" s="46" t="s">
        <v>313</v>
      </c>
      <c r="C50" s="93">
        <v>6434.95</v>
      </c>
      <c r="D50" s="95">
        <v>45699</v>
      </c>
      <c r="E50" s="46"/>
    </row>
    <row r="51" spans="1:5" ht="19.5" customHeight="1" x14ac:dyDescent="0.2">
      <c r="A51" s="56" t="s">
        <v>189</v>
      </c>
      <c r="B51" s="46" t="s">
        <v>723</v>
      </c>
      <c r="C51" s="93">
        <v>6332.5</v>
      </c>
      <c r="D51" s="95">
        <v>45699</v>
      </c>
      <c r="E51" s="46"/>
    </row>
    <row r="52" spans="1:5" ht="19.5" customHeight="1" x14ac:dyDescent="0.2">
      <c r="A52" s="56" t="s">
        <v>314</v>
      </c>
      <c r="B52" s="46" t="s">
        <v>315</v>
      </c>
      <c r="C52" s="93">
        <v>6300</v>
      </c>
      <c r="D52" s="95">
        <v>45712</v>
      </c>
      <c r="E52" s="46"/>
    </row>
    <row r="53" spans="1:5" ht="19.5" customHeight="1" x14ac:dyDescent="0.2">
      <c r="A53" s="56" t="s">
        <v>724</v>
      </c>
      <c r="B53" s="46" t="s">
        <v>725</v>
      </c>
      <c r="C53" s="93">
        <v>6265.96</v>
      </c>
      <c r="D53" s="95">
        <v>45705</v>
      </c>
      <c r="E53" s="46"/>
    </row>
    <row r="54" spans="1:5" ht="19.5" customHeight="1" x14ac:dyDescent="0.2">
      <c r="A54" s="56" t="s">
        <v>316</v>
      </c>
      <c r="B54" s="46" t="s">
        <v>317</v>
      </c>
      <c r="C54" s="93">
        <v>5650</v>
      </c>
      <c r="D54" s="95">
        <v>45700</v>
      </c>
      <c r="E54" s="46"/>
    </row>
    <row r="55" spans="1:5" ht="19.5" customHeight="1" x14ac:dyDescent="0.2">
      <c r="A55" s="56" t="s">
        <v>286</v>
      </c>
      <c r="B55" s="46" t="s">
        <v>318</v>
      </c>
      <c r="C55" s="93">
        <v>5625</v>
      </c>
      <c r="D55" s="95">
        <v>45702</v>
      </c>
      <c r="E55" s="46"/>
    </row>
    <row r="56" spans="1:5" ht="19.5" customHeight="1" x14ac:dyDescent="0.2">
      <c r="A56" s="56" t="s">
        <v>319</v>
      </c>
      <c r="B56" s="46" t="s">
        <v>320</v>
      </c>
      <c r="C56" s="93">
        <v>5500</v>
      </c>
      <c r="D56" s="95">
        <v>45701</v>
      </c>
      <c r="E56" s="46"/>
    </row>
    <row r="57" spans="1:5" ht="19.5" customHeight="1" x14ac:dyDescent="0.2">
      <c r="A57" s="56" t="s">
        <v>188</v>
      </c>
      <c r="B57" s="46" t="s">
        <v>321</v>
      </c>
      <c r="C57" s="93">
        <v>5177.05</v>
      </c>
      <c r="D57" s="95">
        <v>45692</v>
      </c>
      <c r="E57" s="46"/>
    </row>
    <row r="58" spans="1:5" ht="19.5" customHeight="1" x14ac:dyDescent="0.2">
      <c r="A58" s="56" t="s">
        <v>322</v>
      </c>
      <c r="B58" s="46" t="s">
        <v>283</v>
      </c>
      <c r="C58" s="93">
        <v>5150</v>
      </c>
      <c r="D58" s="95">
        <v>45709</v>
      </c>
      <c r="E58" s="46"/>
    </row>
    <row r="59" spans="1:5" ht="19.5" customHeight="1" x14ac:dyDescent="0.2">
      <c r="A59" s="56" t="s">
        <v>79</v>
      </c>
      <c r="B59" s="46" t="s">
        <v>323</v>
      </c>
      <c r="C59" s="93">
        <v>5058.76</v>
      </c>
      <c r="D59" s="95">
        <v>45712</v>
      </c>
      <c r="E59" s="46"/>
    </row>
    <row r="60" spans="1:5" ht="19.5" customHeight="1" x14ac:dyDescent="0.2">
      <c r="A60" s="56" t="s">
        <v>324</v>
      </c>
      <c r="B60" s="46" t="s">
        <v>127</v>
      </c>
      <c r="C60" s="93">
        <v>5000</v>
      </c>
      <c r="D60" s="95">
        <v>45713</v>
      </c>
      <c r="E60" s="46"/>
    </row>
    <row r="61" spans="1:5" ht="19.5" customHeight="1" x14ac:dyDescent="0.2">
      <c r="A61" s="56" t="s">
        <v>325</v>
      </c>
      <c r="B61" s="46" t="s">
        <v>326</v>
      </c>
      <c r="C61" s="93">
        <v>4995.32</v>
      </c>
      <c r="D61" s="95">
        <v>45699</v>
      </c>
      <c r="E61" s="46"/>
    </row>
    <row r="62" spans="1:5" ht="19.5" customHeight="1" x14ac:dyDescent="0.2">
      <c r="A62" s="56" t="s">
        <v>303</v>
      </c>
      <c r="B62" s="46" t="s">
        <v>327</v>
      </c>
      <c r="C62" s="93">
        <v>4725</v>
      </c>
      <c r="D62" s="95">
        <v>45692</v>
      </c>
      <c r="E62" s="46"/>
    </row>
    <row r="63" spans="1:5" ht="19.5" customHeight="1" x14ac:dyDescent="0.2">
      <c r="A63" s="56" t="s">
        <v>726</v>
      </c>
      <c r="B63" s="46" t="s">
        <v>329</v>
      </c>
      <c r="C63" s="93">
        <v>4680</v>
      </c>
      <c r="D63" s="95">
        <v>45692</v>
      </c>
      <c r="E63" s="46"/>
    </row>
    <row r="64" spans="1:5" ht="19.5" customHeight="1" x14ac:dyDescent="0.2">
      <c r="A64" s="56" t="s">
        <v>330</v>
      </c>
      <c r="B64" s="46" t="s">
        <v>331</v>
      </c>
      <c r="C64" s="93">
        <v>4680</v>
      </c>
      <c r="D64" s="95">
        <v>45709</v>
      </c>
      <c r="E64" s="46"/>
    </row>
    <row r="65" spans="1:5" ht="19.5" customHeight="1" x14ac:dyDescent="0.2">
      <c r="A65" s="56" t="s">
        <v>332</v>
      </c>
      <c r="B65" s="46" t="s">
        <v>333</v>
      </c>
      <c r="C65" s="93">
        <v>4615</v>
      </c>
      <c r="D65" s="95">
        <v>45692</v>
      </c>
      <c r="E65" s="46"/>
    </row>
    <row r="66" spans="1:5" ht="19.5" customHeight="1" x14ac:dyDescent="0.2">
      <c r="A66" s="56" t="s">
        <v>119</v>
      </c>
      <c r="B66" s="46" t="s">
        <v>334</v>
      </c>
      <c r="C66" s="93">
        <v>4319.8500000000004</v>
      </c>
      <c r="D66" s="95">
        <v>45699</v>
      </c>
      <c r="E66" s="46"/>
    </row>
    <row r="67" spans="1:5" ht="19.5" customHeight="1" x14ac:dyDescent="0.2">
      <c r="A67" s="56" t="s">
        <v>201</v>
      </c>
      <c r="B67" s="46" t="s">
        <v>335</v>
      </c>
      <c r="C67" s="93">
        <v>4000</v>
      </c>
      <c r="D67" s="95">
        <v>45705</v>
      </c>
      <c r="E67" s="46"/>
    </row>
    <row r="68" spans="1:5" ht="19.5" customHeight="1" x14ac:dyDescent="0.2">
      <c r="A68" s="56" t="s">
        <v>122</v>
      </c>
      <c r="B68" s="46" t="s">
        <v>336</v>
      </c>
      <c r="C68" s="93">
        <v>3777.54</v>
      </c>
      <c r="D68" s="95">
        <v>45702</v>
      </c>
      <c r="E68" s="46"/>
    </row>
    <row r="69" spans="1:5" ht="19.5" customHeight="1" x14ac:dyDescent="0.2">
      <c r="A69" s="56" t="s">
        <v>337</v>
      </c>
      <c r="B69" s="46" t="s">
        <v>338</v>
      </c>
      <c r="C69" s="93">
        <v>3750</v>
      </c>
      <c r="D69" s="95">
        <v>45700</v>
      </c>
      <c r="E69" s="46"/>
    </row>
    <row r="70" spans="1:5" ht="19.5" customHeight="1" x14ac:dyDescent="0.2">
      <c r="A70" s="56" t="s">
        <v>113</v>
      </c>
      <c r="B70" s="46" t="s">
        <v>339</v>
      </c>
      <c r="C70" s="93">
        <v>3674.86</v>
      </c>
      <c r="D70" s="95">
        <v>45692</v>
      </c>
      <c r="E70" s="46"/>
    </row>
    <row r="71" spans="1:5" ht="19.5" customHeight="1" x14ac:dyDescent="0.2">
      <c r="A71" s="56" t="s">
        <v>111</v>
      </c>
      <c r="B71" s="46" t="s">
        <v>340</v>
      </c>
      <c r="C71" s="93">
        <v>3567.68</v>
      </c>
      <c r="D71" s="95">
        <v>45699</v>
      </c>
      <c r="E71" s="46"/>
    </row>
    <row r="72" spans="1:5" ht="19.5" customHeight="1" x14ac:dyDescent="0.2">
      <c r="A72" s="56" t="s">
        <v>328</v>
      </c>
      <c r="B72" s="46" t="s">
        <v>341</v>
      </c>
      <c r="C72" s="93">
        <v>3450.5</v>
      </c>
      <c r="D72" s="95">
        <v>45712</v>
      </c>
      <c r="E72" s="46"/>
    </row>
    <row r="73" spans="1:5" ht="19.5" customHeight="1" x14ac:dyDescent="0.2">
      <c r="A73" s="56" t="s">
        <v>125</v>
      </c>
      <c r="B73" s="46" t="s">
        <v>342</v>
      </c>
      <c r="C73" s="93">
        <v>3335.26</v>
      </c>
      <c r="D73" s="95">
        <v>45702</v>
      </c>
      <c r="E73" s="46"/>
    </row>
    <row r="74" spans="1:5" ht="19.5" customHeight="1" x14ac:dyDescent="0.2">
      <c r="A74" s="56" t="s">
        <v>343</v>
      </c>
      <c r="B74" s="46" t="s">
        <v>344</v>
      </c>
      <c r="C74" s="93">
        <v>3324</v>
      </c>
      <c r="D74" s="95">
        <v>45692</v>
      </c>
      <c r="E74" s="46"/>
    </row>
    <row r="75" spans="1:5" ht="19.5" customHeight="1" x14ac:dyDescent="0.2">
      <c r="A75" s="56" t="s">
        <v>345</v>
      </c>
      <c r="B75" s="46" t="s">
        <v>346</v>
      </c>
      <c r="C75" s="93">
        <v>3315</v>
      </c>
      <c r="D75" s="95">
        <v>45699</v>
      </c>
      <c r="E75" s="46"/>
    </row>
    <row r="76" spans="1:5" ht="19.5" customHeight="1" x14ac:dyDescent="0.2">
      <c r="A76" s="56" t="s">
        <v>162</v>
      </c>
      <c r="B76" s="46" t="s">
        <v>284</v>
      </c>
      <c r="C76" s="93">
        <v>3308.01</v>
      </c>
      <c r="D76" s="95">
        <v>45699</v>
      </c>
      <c r="E76" s="46"/>
    </row>
    <row r="77" spans="1:5" ht="19.5" customHeight="1" x14ac:dyDescent="0.2">
      <c r="A77" s="56" t="s">
        <v>203</v>
      </c>
      <c r="B77" s="46" t="s">
        <v>727</v>
      </c>
      <c r="C77" s="93">
        <v>3303.45</v>
      </c>
      <c r="D77" s="95">
        <v>45700</v>
      </c>
      <c r="E77" s="46"/>
    </row>
    <row r="78" spans="1:5" ht="19.5" customHeight="1" x14ac:dyDescent="0.2">
      <c r="A78" s="56" t="s">
        <v>163</v>
      </c>
      <c r="B78" s="46" t="s">
        <v>347</v>
      </c>
      <c r="C78" s="93">
        <v>3297.46</v>
      </c>
      <c r="D78" s="95">
        <v>45699</v>
      </c>
      <c r="E78" s="46"/>
    </row>
    <row r="79" spans="1:5" ht="19.5" customHeight="1" x14ac:dyDescent="0.2">
      <c r="A79" s="56" t="s">
        <v>348</v>
      </c>
      <c r="B79" s="46" t="s">
        <v>349</v>
      </c>
      <c r="C79" s="93">
        <v>3286.14</v>
      </c>
      <c r="D79" s="95">
        <v>45695</v>
      </c>
      <c r="E79" s="46"/>
    </row>
    <row r="80" spans="1:5" ht="19.5" customHeight="1" x14ac:dyDescent="0.2">
      <c r="A80" s="56" t="s">
        <v>78</v>
      </c>
      <c r="B80" s="46" t="s">
        <v>336</v>
      </c>
      <c r="C80" s="93">
        <v>3283.41</v>
      </c>
      <c r="D80" s="95">
        <v>45702</v>
      </c>
      <c r="E80" s="46"/>
    </row>
    <row r="81" spans="1:5" ht="19.5" customHeight="1" x14ac:dyDescent="0.2">
      <c r="A81" s="56" t="s">
        <v>79</v>
      </c>
      <c r="B81" s="46" t="s">
        <v>350</v>
      </c>
      <c r="C81" s="93">
        <v>3258.43</v>
      </c>
      <c r="D81" s="95">
        <v>45714</v>
      </c>
      <c r="E81" s="46"/>
    </row>
    <row r="82" spans="1:5" ht="19.5" customHeight="1" x14ac:dyDescent="0.2">
      <c r="A82" s="56" t="s">
        <v>351</v>
      </c>
      <c r="B82" s="46" t="s">
        <v>352</v>
      </c>
      <c r="C82" s="93">
        <v>3250</v>
      </c>
      <c r="D82" s="95">
        <v>45702</v>
      </c>
      <c r="E82" s="46"/>
    </row>
    <row r="83" spans="1:5" ht="19.5" customHeight="1" x14ac:dyDescent="0.2">
      <c r="A83" s="56" t="s">
        <v>353</v>
      </c>
      <c r="B83" s="46" t="s">
        <v>354</v>
      </c>
      <c r="C83" s="93">
        <v>3029.09</v>
      </c>
      <c r="D83" s="95">
        <v>45692</v>
      </c>
      <c r="E83" s="46"/>
    </row>
    <row r="84" spans="1:5" ht="19.5" customHeight="1" x14ac:dyDescent="0.2">
      <c r="A84" s="56" t="s">
        <v>80</v>
      </c>
      <c r="B84" s="46" t="s">
        <v>323</v>
      </c>
      <c r="C84" s="93">
        <v>3009.88</v>
      </c>
      <c r="D84" s="95">
        <v>45712</v>
      </c>
      <c r="E84" s="46"/>
    </row>
    <row r="85" spans="1:5" ht="19.5" customHeight="1" x14ac:dyDescent="0.2">
      <c r="A85" s="56" t="s">
        <v>213</v>
      </c>
      <c r="B85" s="46" t="s">
        <v>355</v>
      </c>
      <c r="C85" s="93">
        <v>2985</v>
      </c>
      <c r="D85" s="95">
        <v>45709</v>
      </c>
      <c r="E85" s="46"/>
    </row>
    <row r="86" spans="1:5" ht="19.5" customHeight="1" x14ac:dyDescent="0.2">
      <c r="A86" s="56" t="s">
        <v>356</v>
      </c>
      <c r="B86" s="46" t="s">
        <v>357</v>
      </c>
      <c r="C86" s="93">
        <v>2953.01</v>
      </c>
      <c r="D86" s="95">
        <v>45693</v>
      </c>
      <c r="E86" s="46"/>
    </row>
    <row r="87" spans="1:5" ht="19.5" customHeight="1" x14ac:dyDescent="0.2">
      <c r="A87" s="56" t="s">
        <v>78</v>
      </c>
      <c r="B87" s="46" t="s">
        <v>358</v>
      </c>
      <c r="C87" s="93">
        <v>2870.46</v>
      </c>
      <c r="D87" s="95">
        <v>45715</v>
      </c>
      <c r="E87" s="46"/>
    </row>
    <row r="88" spans="1:5" ht="19.5" customHeight="1" x14ac:dyDescent="0.2">
      <c r="A88" s="56" t="s">
        <v>359</v>
      </c>
      <c r="B88" s="46" t="s">
        <v>360</v>
      </c>
      <c r="C88" s="93">
        <v>2835</v>
      </c>
      <c r="D88" s="95">
        <v>45700</v>
      </c>
      <c r="E88" s="46"/>
    </row>
    <row r="89" spans="1:5" ht="19.5" customHeight="1" x14ac:dyDescent="0.2">
      <c r="A89" s="56" t="s">
        <v>246</v>
      </c>
      <c r="B89" s="46" t="s">
        <v>361</v>
      </c>
      <c r="C89" s="93">
        <v>2691.34</v>
      </c>
      <c r="D89" s="95">
        <v>45713</v>
      </c>
      <c r="E89" s="46"/>
    </row>
    <row r="90" spans="1:5" ht="19.5" customHeight="1" x14ac:dyDescent="0.2">
      <c r="A90" s="56" t="s">
        <v>362</v>
      </c>
      <c r="B90" s="46" t="s">
        <v>292</v>
      </c>
      <c r="C90" s="93">
        <v>2600</v>
      </c>
      <c r="D90" s="95">
        <v>45705</v>
      </c>
      <c r="E90" s="46"/>
    </row>
    <row r="91" spans="1:5" ht="19.5" customHeight="1" x14ac:dyDescent="0.2">
      <c r="A91" s="56" t="s">
        <v>363</v>
      </c>
      <c r="B91" s="46" t="s">
        <v>364</v>
      </c>
      <c r="C91" s="93">
        <v>2500</v>
      </c>
      <c r="D91" s="95">
        <v>45709</v>
      </c>
      <c r="E91" s="46"/>
    </row>
    <row r="92" spans="1:5" ht="19.5" customHeight="1" x14ac:dyDescent="0.2">
      <c r="A92" s="56" t="s">
        <v>365</v>
      </c>
      <c r="B92" s="46" t="s">
        <v>366</v>
      </c>
      <c r="C92" s="93">
        <v>2499</v>
      </c>
      <c r="D92" s="95">
        <v>45712</v>
      </c>
      <c r="E92" s="46"/>
    </row>
    <row r="93" spans="1:5" ht="19.5" customHeight="1" x14ac:dyDescent="0.2">
      <c r="A93" s="56" t="s">
        <v>259</v>
      </c>
      <c r="B93" s="46" t="s">
        <v>728</v>
      </c>
      <c r="C93" s="93">
        <v>2475</v>
      </c>
      <c r="D93" s="95">
        <v>45713</v>
      </c>
      <c r="E93" s="46"/>
    </row>
    <row r="94" spans="1:5" ht="19.5" customHeight="1" x14ac:dyDescent="0.2">
      <c r="A94" s="56" t="s">
        <v>176</v>
      </c>
      <c r="B94" s="46" t="s">
        <v>226</v>
      </c>
      <c r="C94" s="93">
        <v>2427.2399999999998</v>
      </c>
      <c r="D94" s="95">
        <v>45699</v>
      </c>
      <c r="E94" s="46"/>
    </row>
    <row r="95" spans="1:5" ht="19.5" customHeight="1" x14ac:dyDescent="0.2">
      <c r="A95" s="56" t="s">
        <v>146</v>
      </c>
      <c r="B95" s="46" t="s">
        <v>367</v>
      </c>
      <c r="C95" s="93">
        <v>2400</v>
      </c>
      <c r="D95" s="95">
        <v>45714</v>
      </c>
      <c r="E95" s="46"/>
    </row>
    <row r="96" spans="1:5" ht="19.5" customHeight="1" x14ac:dyDescent="0.2">
      <c r="A96" s="56" t="s">
        <v>78</v>
      </c>
      <c r="B96" s="46" t="s">
        <v>368</v>
      </c>
      <c r="C96" s="93">
        <v>2281.37</v>
      </c>
      <c r="D96" s="95">
        <v>45709</v>
      </c>
      <c r="E96" s="46"/>
    </row>
    <row r="97" spans="1:5" ht="19.5" customHeight="1" x14ac:dyDescent="0.2">
      <c r="A97" s="56" t="s">
        <v>169</v>
      </c>
      <c r="B97" s="46" t="s">
        <v>369</v>
      </c>
      <c r="C97" s="93">
        <v>2139.91</v>
      </c>
      <c r="D97" s="95">
        <v>45699</v>
      </c>
      <c r="E97" s="46"/>
    </row>
    <row r="98" spans="1:5" ht="19.5" customHeight="1" x14ac:dyDescent="0.2">
      <c r="A98" s="56" t="s">
        <v>370</v>
      </c>
      <c r="B98" s="46" t="s">
        <v>371</v>
      </c>
      <c r="C98" s="93">
        <v>2080</v>
      </c>
      <c r="D98" s="95">
        <v>45714</v>
      </c>
      <c r="E98" s="46"/>
    </row>
    <row r="99" spans="1:5" ht="19.5" customHeight="1" x14ac:dyDescent="0.2">
      <c r="A99" s="56" t="s">
        <v>372</v>
      </c>
      <c r="B99" s="46" t="s">
        <v>373</v>
      </c>
      <c r="C99" s="93">
        <v>2058.96</v>
      </c>
      <c r="D99" s="95">
        <v>45713</v>
      </c>
      <c r="E99" s="46"/>
    </row>
    <row r="100" spans="1:5" ht="19.5" customHeight="1" x14ac:dyDescent="0.2">
      <c r="A100" s="56" t="s">
        <v>374</v>
      </c>
      <c r="B100" s="46" t="s">
        <v>375</v>
      </c>
      <c r="C100" s="93">
        <v>2000</v>
      </c>
      <c r="D100" s="95">
        <v>45709</v>
      </c>
      <c r="E100" s="46"/>
    </row>
    <row r="101" spans="1:5" ht="19.5" customHeight="1" x14ac:dyDescent="0.2">
      <c r="A101" s="56" t="s">
        <v>376</v>
      </c>
      <c r="B101" s="46" t="s">
        <v>377</v>
      </c>
      <c r="C101" s="93">
        <v>1919</v>
      </c>
      <c r="D101" s="95">
        <v>45715</v>
      </c>
      <c r="E101" s="46"/>
    </row>
    <row r="102" spans="1:5" ht="19.5" customHeight="1" x14ac:dyDescent="0.2">
      <c r="A102" s="56" t="s">
        <v>107</v>
      </c>
      <c r="B102" s="46" t="s">
        <v>378</v>
      </c>
      <c r="C102" s="93">
        <v>1910</v>
      </c>
      <c r="D102" s="95">
        <v>45714</v>
      </c>
      <c r="E102" s="46"/>
    </row>
    <row r="103" spans="1:5" ht="19.5" customHeight="1" x14ac:dyDescent="0.2">
      <c r="A103" s="56" t="s">
        <v>379</v>
      </c>
      <c r="B103" s="46" t="s">
        <v>380</v>
      </c>
      <c r="C103" s="93">
        <v>1900</v>
      </c>
      <c r="D103" s="95">
        <v>45700</v>
      </c>
      <c r="E103" s="46"/>
    </row>
    <row r="104" spans="1:5" ht="19.5" customHeight="1" x14ac:dyDescent="0.2">
      <c r="A104" s="56" t="s">
        <v>192</v>
      </c>
      <c r="B104" s="46" t="s">
        <v>381</v>
      </c>
      <c r="C104" s="93">
        <v>1893.52</v>
      </c>
      <c r="D104" s="95">
        <v>45699</v>
      </c>
      <c r="E104" s="46"/>
    </row>
    <row r="105" spans="1:5" ht="19.5" customHeight="1" x14ac:dyDescent="0.2">
      <c r="A105" s="56" t="s">
        <v>382</v>
      </c>
      <c r="B105" s="46" t="s">
        <v>383</v>
      </c>
      <c r="C105" s="93">
        <v>1890</v>
      </c>
      <c r="D105" s="95">
        <v>45709</v>
      </c>
      <c r="E105" s="46"/>
    </row>
    <row r="106" spans="1:5" ht="19.5" customHeight="1" x14ac:dyDescent="0.2">
      <c r="A106" s="56" t="s">
        <v>384</v>
      </c>
      <c r="B106" s="46" t="s">
        <v>385</v>
      </c>
      <c r="C106" s="93">
        <v>1860</v>
      </c>
      <c r="D106" s="95">
        <v>45692</v>
      </c>
      <c r="E106" s="46"/>
    </row>
    <row r="107" spans="1:5" ht="19.5" customHeight="1" x14ac:dyDescent="0.2">
      <c r="A107" s="56" t="s">
        <v>386</v>
      </c>
      <c r="B107" s="46" t="s">
        <v>387</v>
      </c>
      <c r="C107" s="93">
        <v>1820</v>
      </c>
      <c r="D107" s="95">
        <v>45708</v>
      </c>
      <c r="E107" s="46"/>
    </row>
    <row r="108" spans="1:5" ht="19.5" customHeight="1" x14ac:dyDescent="0.2">
      <c r="A108" s="56" t="s">
        <v>388</v>
      </c>
      <c r="B108" s="46" t="s">
        <v>389</v>
      </c>
      <c r="C108" s="93">
        <v>1807.6</v>
      </c>
      <c r="D108" s="95">
        <v>45693</v>
      </c>
      <c r="E108" s="46"/>
    </row>
    <row r="109" spans="1:5" ht="19.5" customHeight="1" x14ac:dyDescent="0.2">
      <c r="A109" s="56" t="s">
        <v>390</v>
      </c>
      <c r="B109" s="46" t="s">
        <v>391</v>
      </c>
      <c r="C109" s="93">
        <v>1800</v>
      </c>
      <c r="D109" s="95">
        <v>45699</v>
      </c>
      <c r="E109" s="46"/>
    </row>
    <row r="110" spans="1:5" ht="19.5" customHeight="1" x14ac:dyDescent="0.2">
      <c r="A110" s="56" t="s">
        <v>392</v>
      </c>
      <c r="B110" s="46" t="s">
        <v>393</v>
      </c>
      <c r="C110" s="93">
        <v>1759.72</v>
      </c>
      <c r="D110" s="95">
        <v>45714</v>
      </c>
      <c r="E110" s="46"/>
    </row>
    <row r="111" spans="1:5" ht="19.5" customHeight="1" x14ac:dyDescent="0.2">
      <c r="A111" s="56" t="s">
        <v>92</v>
      </c>
      <c r="B111" s="46" t="s">
        <v>394</v>
      </c>
      <c r="C111" s="93">
        <v>1751.75</v>
      </c>
      <c r="D111" s="95">
        <v>45712</v>
      </c>
      <c r="E111" s="46"/>
    </row>
    <row r="112" spans="1:5" ht="19.5" customHeight="1" x14ac:dyDescent="0.2">
      <c r="A112" s="56" t="s">
        <v>193</v>
      </c>
      <c r="B112" s="46" t="s">
        <v>395</v>
      </c>
      <c r="C112" s="93">
        <v>1748</v>
      </c>
      <c r="D112" s="95">
        <v>45699</v>
      </c>
      <c r="E112" s="46"/>
    </row>
    <row r="113" spans="1:5" ht="19.5" customHeight="1" x14ac:dyDescent="0.2">
      <c r="A113" s="56" t="s">
        <v>145</v>
      </c>
      <c r="B113" s="46" t="s">
        <v>396</v>
      </c>
      <c r="C113" s="93">
        <v>1738.81</v>
      </c>
      <c r="D113" s="95">
        <v>45692</v>
      </c>
      <c r="E113" s="46"/>
    </row>
    <row r="114" spans="1:5" ht="19.5" customHeight="1" x14ac:dyDescent="0.2">
      <c r="A114" s="56" t="s">
        <v>155</v>
      </c>
      <c r="B114" s="46" t="s">
        <v>397</v>
      </c>
      <c r="C114" s="93">
        <v>1685.43</v>
      </c>
      <c r="D114" s="95">
        <v>45692</v>
      </c>
      <c r="E114" s="46"/>
    </row>
    <row r="115" spans="1:5" ht="19.5" customHeight="1" x14ac:dyDescent="0.2">
      <c r="A115" s="56" t="s">
        <v>398</v>
      </c>
      <c r="B115" s="46" t="s">
        <v>399</v>
      </c>
      <c r="C115" s="93">
        <v>1664.1</v>
      </c>
      <c r="D115" s="95">
        <v>45699</v>
      </c>
      <c r="E115" s="46"/>
    </row>
    <row r="116" spans="1:5" ht="19.5" customHeight="1" x14ac:dyDescent="0.2">
      <c r="A116" s="56" t="s">
        <v>303</v>
      </c>
      <c r="B116" s="46" t="s">
        <v>400</v>
      </c>
      <c r="C116" s="93">
        <v>1650</v>
      </c>
      <c r="D116" s="95">
        <v>45693</v>
      </c>
      <c r="E116" s="46"/>
    </row>
    <row r="117" spans="1:5" ht="19.5" customHeight="1" x14ac:dyDescent="0.2">
      <c r="A117" s="56" t="s">
        <v>401</v>
      </c>
      <c r="B117" s="46" t="s">
        <v>402</v>
      </c>
      <c r="C117" s="93">
        <v>1640</v>
      </c>
      <c r="D117" s="95">
        <v>45692</v>
      </c>
      <c r="E117" s="46"/>
    </row>
    <row r="118" spans="1:5" ht="19.5" customHeight="1" x14ac:dyDescent="0.2">
      <c r="A118" s="56" t="s">
        <v>164</v>
      </c>
      <c r="B118" s="46" t="s">
        <v>403</v>
      </c>
      <c r="C118" s="93">
        <v>1600</v>
      </c>
      <c r="D118" s="95">
        <v>45699</v>
      </c>
      <c r="E118" s="46"/>
    </row>
    <row r="119" spans="1:5" ht="19.5" customHeight="1" x14ac:dyDescent="0.2">
      <c r="A119" s="56" t="s">
        <v>145</v>
      </c>
      <c r="B119" s="46" t="s">
        <v>404</v>
      </c>
      <c r="C119" s="93">
        <v>1590.22</v>
      </c>
      <c r="D119" s="95">
        <v>45700</v>
      </c>
      <c r="E119" s="46"/>
    </row>
    <row r="120" spans="1:5" ht="19.5" customHeight="1" x14ac:dyDescent="0.2">
      <c r="A120" s="56" t="s">
        <v>169</v>
      </c>
      <c r="B120" s="46" t="s">
        <v>405</v>
      </c>
      <c r="C120" s="93">
        <v>1536.57</v>
      </c>
      <c r="D120" s="95">
        <v>45712</v>
      </c>
      <c r="E120" s="46"/>
    </row>
    <row r="121" spans="1:5" ht="19.5" customHeight="1" x14ac:dyDescent="0.2">
      <c r="A121" s="56" t="s">
        <v>213</v>
      </c>
      <c r="B121" s="46" t="s">
        <v>406</v>
      </c>
      <c r="C121" s="93">
        <v>1515.6</v>
      </c>
      <c r="D121" s="95">
        <v>45692</v>
      </c>
      <c r="E121" s="46"/>
    </row>
    <row r="122" spans="1:5" ht="19.5" customHeight="1" x14ac:dyDescent="0.2">
      <c r="A122" s="56" t="s">
        <v>407</v>
      </c>
      <c r="B122" s="46" t="s">
        <v>408</v>
      </c>
      <c r="C122" s="93">
        <v>1500</v>
      </c>
      <c r="D122" s="95">
        <v>45715</v>
      </c>
      <c r="E122" s="46"/>
    </row>
    <row r="123" spans="1:5" ht="19.5" customHeight="1" x14ac:dyDescent="0.2">
      <c r="A123" s="56" t="s">
        <v>92</v>
      </c>
      <c r="B123" s="46" t="s">
        <v>371</v>
      </c>
      <c r="C123" s="93">
        <v>1493.1</v>
      </c>
      <c r="D123" s="95">
        <v>45692</v>
      </c>
      <c r="E123" s="46"/>
    </row>
    <row r="124" spans="1:5" ht="19.5" customHeight="1" x14ac:dyDescent="0.2">
      <c r="A124" s="56" t="s">
        <v>409</v>
      </c>
      <c r="B124" s="46" t="s">
        <v>410</v>
      </c>
      <c r="C124" s="93">
        <v>1491.11</v>
      </c>
      <c r="D124" s="95">
        <v>45700</v>
      </c>
      <c r="E124" s="46"/>
    </row>
    <row r="125" spans="1:5" ht="19.5" customHeight="1" x14ac:dyDescent="0.2">
      <c r="A125" s="56" t="s">
        <v>411</v>
      </c>
      <c r="B125" s="46" t="s">
        <v>412</v>
      </c>
      <c r="C125" s="93">
        <v>1453.3</v>
      </c>
      <c r="D125" s="95">
        <v>45700</v>
      </c>
      <c r="E125" s="46"/>
    </row>
    <row r="126" spans="1:5" ht="19.5" customHeight="1" x14ac:dyDescent="0.2">
      <c r="A126" s="56" t="s">
        <v>126</v>
      </c>
      <c r="B126" s="46" t="s">
        <v>413</v>
      </c>
      <c r="C126" s="93">
        <v>1447.32</v>
      </c>
      <c r="D126" s="95">
        <v>45715</v>
      </c>
      <c r="E126" s="46"/>
    </row>
    <row r="127" spans="1:5" ht="19.5" customHeight="1" x14ac:dyDescent="0.2">
      <c r="A127" s="56" t="s">
        <v>124</v>
      </c>
      <c r="B127" s="46" t="s">
        <v>414</v>
      </c>
      <c r="C127" s="93">
        <v>1429.42</v>
      </c>
      <c r="D127" s="95">
        <v>45714</v>
      </c>
      <c r="E127" s="46"/>
    </row>
    <row r="128" spans="1:5" ht="19.5" customHeight="1" x14ac:dyDescent="0.2">
      <c r="A128" s="56" t="s">
        <v>415</v>
      </c>
      <c r="B128" s="46" t="s">
        <v>371</v>
      </c>
      <c r="C128" s="93">
        <v>1350</v>
      </c>
      <c r="D128" s="95">
        <v>45693</v>
      </c>
      <c r="E128" s="46"/>
    </row>
    <row r="129" spans="1:5" ht="19.5" customHeight="1" x14ac:dyDescent="0.2">
      <c r="A129" s="56" t="s">
        <v>415</v>
      </c>
      <c r="B129" s="46" t="s">
        <v>416</v>
      </c>
      <c r="C129" s="93">
        <v>1350</v>
      </c>
      <c r="D129" s="95">
        <v>45709</v>
      </c>
      <c r="E129" s="46"/>
    </row>
    <row r="130" spans="1:5" ht="19.5" customHeight="1" x14ac:dyDescent="0.2">
      <c r="A130" s="56" t="s">
        <v>195</v>
      </c>
      <c r="B130" s="46" t="s">
        <v>417</v>
      </c>
      <c r="C130" s="93">
        <v>1326</v>
      </c>
      <c r="D130" s="95">
        <v>45695</v>
      </c>
      <c r="E130" s="46"/>
    </row>
    <row r="131" spans="1:5" ht="19.5" customHeight="1" x14ac:dyDescent="0.2">
      <c r="A131" s="56" t="s">
        <v>418</v>
      </c>
      <c r="B131" s="46" t="s">
        <v>419</v>
      </c>
      <c r="C131" s="93">
        <v>1295</v>
      </c>
      <c r="D131" s="95">
        <v>45705</v>
      </c>
      <c r="E131" s="46"/>
    </row>
    <row r="132" spans="1:5" ht="19.5" customHeight="1" x14ac:dyDescent="0.2">
      <c r="A132" s="56" t="s">
        <v>420</v>
      </c>
      <c r="B132" s="46" t="s">
        <v>241</v>
      </c>
      <c r="C132" s="93">
        <v>1267.03</v>
      </c>
      <c r="D132" s="95">
        <v>45699</v>
      </c>
      <c r="E132" s="46"/>
    </row>
    <row r="133" spans="1:5" ht="19.5" customHeight="1" x14ac:dyDescent="0.2">
      <c r="A133" s="56" t="s">
        <v>421</v>
      </c>
      <c r="B133" s="46" t="s">
        <v>422</v>
      </c>
      <c r="C133" s="93">
        <v>1250</v>
      </c>
      <c r="D133" s="95">
        <v>45708</v>
      </c>
      <c r="E133" s="46"/>
    </row>
    <row r="134" spans="1:5" ht="19.5" customHeight="1" x14ac:dyDescent="0.2">
      <c r="A134" s="56" t="s">
        <v>86</v>
      </c>
      <c r="B134" s="46" t="s">
        <v>423</v>
      </c>
      <c r="C134" s="93">
        <v>1247.08</v>
      </c>
      <c r="D134" s="95">
        <v>45699</v>
      </c>
      <c r="E134" s="46"/>
    </row>
    <row r="135" spans="1:5" ht="19.5" customHeight="1" x14ac:dyDescent="0.2">
      <c r="A135" s="56" t="s">
        <v>82</v>
      </c>
      <c r="B135" s="46" t="s">
        <v>424</v>
      </c>
      <c r="C135" s="93">
        <v>1236.82</v>
      </c>
      <c r="D135" s="95">
        <v>45714</v>
      </c>
      <c r="E135" s="46"/>
    </row>
    <row r="136" spans="1:5" ht="19.5" customHeight="1" x14ac:dyDescent="0.2">
      <c r="A136" s="56" t="s">
        <v>79</v>
      </c>
      <c r="B136" s="46" t="s">
        <v>198</v>
      </c>
      <c r="C136" s="93">
        <v>1194</v>
      </c>
      <c r="D136" s="95">
        <v>45699</v>
      </c>
      <c r="E136" s="46"/>
    </row>
    <row r="137" spans="1:5" ht="19.5" customHeight="1" x14ac:dyDescent="0.2">
      <c r="A137" s="56" t="s">
        <v>145</v>
      </c>
      <c r="B137" s="46" t="s">
        <v>292</v>
      </c>
      <c r="C137" s="93">
        <v>1188.8599999999999</v>
      </c>
      <c r="D137" s="95">
        <v>45709</v>
      </c>
      <c r="E137" s="46"/>
    </row>
    <row r="138" spans="1:5" ht="19.5" customHeight="1" x14ac:dyDescent="0.2">
      <c r="A138" s="56" t="s">
        <v>199</v>
      </c>
      <c r="B138" s="46" t="s">
        <v>389</v>
      </c>
      <c r="C138" s="93">
        <v>1157.3599999999999</v>
      </c>
      <c r="D138" s="95">
        <v>45712</v>
      </c>
      <c r="E138" s="46"/>
    </row>
    <row r="139" spans="1:5" ht="19.5" customHeight="1" x14ac:dyDescent="0.2">
      <c r="A139" s="56" t="s">
        <v>107</v>
      </c>
      <c r="B139" s="46" t="s">
        <v>425</v>
      </c>
      <c r="C139" s="93">
        <v>1125</v>
      </c>
      <c r="D139" s="95">
        <v>45692</v>
      </c>
      <c r="E139" s="46"/>
    </row>
    <row r="140" spans="1:5" ht="19.5" customHeight="1" x14ac:dyDescent="0.2">
      <c r="A140" s="56" t="s">
        <v>290</v>
      </c>
      <c r="B140" s="46" t="s">
        <v>426</v>
      </c>
      <c r="C140" s="93">
        <v>1121.3499999999999</v>
      </c>
      <c r="D140" s="95">
        <v>45709</v>
      </c>
      <c r="E140" s="46"/>
    </row>
    <row r="141" spans="1:5" ht="19.5" customHeight="1" x14ac:dyDescent="0.2">
      <c r="A141" s="56" t="s">
        <v>146</v>
      </c>
      <c r="B141" s="46" t="s">
        <v>427</v>
      </c>
      <c r="C141" s="93">
        <v>1120</v>
      </c>
      <c r="D141" s="95">
        <v>45712</v>
      </c>
      <c r="E141" s="46"/>
    </row>
    <row r="142" spans="1:5" ht="19.5" customHeight="1" x14ac:dyDescent="0.2">
      <c r="A142" s="56" t="s">
        <v>428</v>
      </c>
      <c r="B142" s="46" t="s">
        <v>404</v>
      </c>
      <c r="C142" s="93">
        <v>1116</v>
      </c>
      <c r="D142" s="95">
        <v>45702</v>
      </c>
      <c r="E142" s="46"/>
    </row>
    <row r="143" spans="1:5" ht="19.5" customHeight="1" x14ac:dyDescent="0.2">
      <c r="A143" s="56" t="s">
        <v>429</v>
      </c>
      <c r="B143" s="46" t="s">
        <v>430</v>
      </c>
      <c r="C143" s="93">
        <v>1103</v>
      </c>
      <c r="D143" s="95">
        <v>45712</v>
      </c>
      <c r="E143" s="46"/>
    </row>
    <row r="144" spans="1:5" ht="19.5" customHeight="1" x14ac:dyDescent="0.2">
      <c r="A144" s="56" t="s">
        <v>121</v>
      </c>
      <c r="B144" s="46" t="s">
        <v>349</v>
      </c>
      <c r="C144" s="93">
        <v>1102.31</v>
      </c>
      <c r="D144" s="95">
        <v>45695</v>
      </c>
      <c r="E144" s="46"/>
    </row>
    <row r="145" spans="1:5" ht="19.5" customHeight="1" x14ac:dyDescent="0.2">
      <c r="A145" s="56" t="s">
        <v>431</v>
      </c>
      <c r="B145" s="46" t="s">
        <v>432</v>
      </c>
      <c r="C145" s="93">
        <v>1099.8</v>
      </c>
      <c r="D145" s="95">
        <v>45713</v>
      </c>
      <c r="E145" s="46"/>
    </row>
    <row r="146" spans="1:5" ht="19.5" customHeight="1" x14ac:dyDescent="0.2">
      <c r="A146" s="56" t="s">
        <v>78</v>
      </c>
      <c r="B146" s="46" t="s">
        <v>336</v>
      </c>
      <c r="C146" s="93">
        <v>1097.0999999999999</v>
      </c>
      <c r="D146" s="95">
        <v>45700</v>
      </c>
      <c r="E146" s="46"/>
    </row>
    <row r="147" spans="1:5" ht="19.5" customHeight="1" x14ac:dyDescent="0.2">
      <c r="A147" s="56" t="s">
        <v>433</v>
      </c>
      <c r="B147" s="46" t="s">
        <v>434</v>
      </c>
      <c r="C147" s="93">
        <v>1050</v>
      </c>
      <c r="D147" s="95">
        <v>45712</v>
      </c>
      <c r="E147" s="46"/>
    </row>
    <row r="148" spans="1:5" ht="19.5" customHeight="1" x14ac:dyDescent="0.2">
      <c r="A148" s="56" t="s">
        <v>435</v>
      </c>
      <c r="B148" s="46" t="s">
        <v>436</v>
      </c>
      <c r="C148" s="93">
        <v>1002.8</v>
      </c>
      <c r="D148" s="95">
        <v>45695</v>
      </c>
      <c r="E148" s="46"/>
    </row>
    <row r="149" spans="1:5" ht="19.5" customHeight="1" x14ac:dyDescent="0.2">
      <c r="A149" s="56" t="s">
        <v>437</v>
      </c>
      <c r="B149" s="46" t="s">
        <v>438</v>
      </c>
      <c r="C149" s="93">
        <v>983.4</v>
      </c>
      <c r="D149" s="95">
        <v>45713</v>
      </c>
      <c r="E149" s="46"/>
    </row>
    <row r="150" spans="1:5" ht="19.5" customHeight="1" x14ac:dyDescent="0.2">
      <c r="A150" s="56" t="s">
        <v>439</v>
      </c>
      <c r="B150" s="46" t="s">
        <v>438</v>
      </c>
      <c r="C150" s="93">
        <v>936.5</v>
      </c>
      <c r="D150" s="95">
        <v>45702</v>
      </c>
      <c r="E150" s="46"/>
    </row>
    <row r="151" spans="1:5" ht="19.5" customHeight="1" x14ac:dyDescent="0.2">
      <c r="A151" s="56" t="s">
        <v>140</v>
      </c>
      <c r="B151" s="46" t="s">
        <v>404</v>
      </c>
      <c r="C151" s="93">
        <v>932.4</v>
      </c>
      <c r="D151" s="95">
        <v>45705</v>
      </c>
      <c r="E151" s="46"/>
    </row>
    <row r="152" spans="1:5" ht="19.5" customHeight="1" x14ac:dyDescent="0.2">
      <c r="A152" s="56" t="s">
        <v>212</v>
      </c>
      <c r="B152" s="46" t="s">
        <v>440</v>
      </c>
      <c r="C152" s="93">
        <v>930</v>
      </c>
      <c r="D152" s="95">
        <v>45692</v>
      </c>
      <c r="E152" s="46"/>
    </row>
    <row r="153" spans="1:5" ht="19.5" customHeight="1" x14ac:dyDescent="0.2">
      <c r="A153" s="56" t="s">
        <v>236</v>
      </c>
      <c r="B153" s="46" t="s">
        <v>441</v>
      </c>
      <c r="C153" s="93">
        <v>925</v>
      </c>
      <c r="D153" s="95">
        <v>45700</v>
      </c>
      <c r="E153" s="46"/>
    </row>
    <row r="154" spans="1:5" ht="19.5" customHeight="1" x14ac:dyDescent="0.2">
      <c r="A154" s="56" t="s">
        <v>107</v>
      </c>
      <c r="B154" s="46" t="s">
        <v>442</v>
      </c>
      <c r="C154" s="93">
        <v>925</v>
      </c>
      <c r="D154" s="95">
        <v>45700</v>
      </c>
      <c r="E154" s="46"/>
    </row>
    <row r="155" spans="1:5" ht="19.5" customHeight="1" x14ac:dyDescent="0.2">
      <c r="A155" s="56" t="s">
        <v>443</v>
      </c>
      <c r="B155" s="46" t="s">
        <v>444</v>
      </c>
      <c r="C155" s="93">
        <v>917</v>
      </c>
      <c r="D155" s="95">
        <v>45713</v>
      </c>
      <c r="E155" s="46"/>
    </row>
    <row r="156" spans="1:5" ht="19.5" customHeight="1" x14ac:dyDescent="0.2">
      <c r="A156" s="56" t="s">
        <v>218</v>
      </c>
      <c r="B156" s="46" t="s">
        <v>445</v>
      </c>
      <c r="C156" s="93">
        <v>903</v>
      </c>
      <c r="D156" s="95">
        <v>45699</v>
      </c>
      <c r="E156" s="46"/>
    </row>
    <row r="157" spans="1:5" ht="19.5" customHeight="1" x14ac:dyDescent="0.2">
      <c r="A157" s="56" t="s">
        <v>374</v>
      </c>
      <c r="B157" s="46" t="s">
        <v>446</v>
      </c>
      <c r="C157" s="93">
        <v>902.5</v>
      </c>
      <c r="D157" s="95">
        <v>45705</v>
      </c>
      <c r="E157" s="46"/>
    </row>
    <row r="158" spans="1:5" ht="19.5" customHeight="1" x14ac:dyDescent="0.2">
      <c r="A158" s="56" t="s">
        <v>374</v>
      </c>
      <c r="B158" s="46" t="s">
        <v>447</v>
      </c>
      <c r="C158" s="93">
        <v>900.5</v>
      </c>
      <c r="D158" s="95">
        <v>45700</v>
      </c>
      <c r="E158" s="46"/>
    </row>
    <row r="159" spans="1:5" ht="19.5" customHeight="1" x14ac:dyDescent="0.2">
      <c r="A159" s="56" t="s">
        <v>448</v>
      </c>
      <c r="B159" s="46" t="s">
        <v>449</v>
      </c>
      <c r="C159" s="93">
        <v>884.42</v>
      </c>
      <c r="D159" s="95">
        <v>45692</v>
      </c>
      <c r="E159" s="46"/>
    </row>
    <row r="160" spans="1:5" ht="19.5" customHeight="1" x14ac:dyDescent="0.2">
      <c r="A160" s="56" t="s">
        <v>450</v>
      </c>
      <c r="B160" s="46" t="s">
        <v>451</v>
      </c>
      <c r="C160" s="93">
        <v>870.16</v>
      </c>
      <c r="D160" s="95">
        <v>45693</v>
      </c>
      <c r="E160" s="46"/>
    </row>
    <row r="161" spans="1:5" ht="19.5" customHeight="1" x14ac:dyDescent="0.2">
      <c r="A161" s="56" t="s">
        <v>388</v>
      </c>
      <c r="B161" s="46" t="s">
        <v>389</v>
      </c>
      <c r="C161" s="93">
        <v>867.54</v>
      </c>
      <c r="D161" s="95">
        <v>45705</v>
      </c>
      <c r="E161" s="46"/>
    </row>
    <row r="162" spans="1:5" ht="19.5" customHeight="1" x14ac:dyDescent="0.2">
      <c r="A162" s="56" t="s">
        <v>197</v>
      </c>
      <c r="B162" s="46" t="s">
        <v>452</v>
      </c>
      <c r="C162" s="93">
        <v>843.95</v>
      </c>
      <c r="D162" s="95">
        <v>45699</v>
      </c>
      <c r="E162" s="46"/>
    </row>
    <row r="163" spans="1:5" ht="19.5" customHeight="1" x14ac:dyDescent="0.2">
      <c r="A163" s="56" t="s">
        <v>301</v>
      </c>
      <c r="B163" s="46" t="s">
        <v>453</v>
      </c>
      <c r="C163" s="93">
        <v>840</v>
      </c>
      <c r="D163" s="95">
        <v>45712</v>
      </c>
      <c r="E163" s="46"/>
    </row>
    <row r="164" spans="1:5" ht="19.5" customHeight="1" x14ac:dyDescent="0.2">
      <c r="A164" s="56" t="s">
        <v>454</v>
      </c>
      <c r="B164" s="46" t="s">
        <v>241</v>
      </c>
      <c r="C164" s="93">
        <v>829.64</v>
      </c>
      <c r="D164" s="95">
        <v>45693</v>
      </c>
      <c r="E164" s="46"/>
    </row>
    <row r="165" spans="1:5" ht="19.5" customHeight="1" x14ac:dyDescent="0.2">
      <c r="A165" s="56" t="s">
        <v>121</v>
      </c>
      <c r="B165" s="46" t="s">
        <v>455</v>
      </c>
      <c r="C165" s="93">
        <v>819.67</v>
      </c>
      <c r="D165" s="95">
        <v>45712</v>
      </c>
      <c r="E165" s="46"/>
    </row>
    <row r="166" spans="1:5" ht="19.5" customHeight="1" x14ac:dyDescent="0.2">
      <c r="A166" s="56" t="s">
        <v>145</v>
      </c>
      <c r="B166" s="46" t="s">
        <v>404</v>
      </c>
      <c r="C166" s="93">
        <v>818.42</v>
      </c>
      <c r="D166" s="95">
        <v>45715</v>
      </c>
      <c r="E166" s="46"/>
    </row>
    <row r="167" spans="1:5" ht="19.5" customHeight="1" x14ac:dyDescent="0.2">
      <c r="A167" s="56" t="s">
        <v>456</v>
      </c>
      <c r="B167" s="46" t="s">
        <v>457</v>
      </c>
      <c r="C167" s="93">
        <v>793.89</v>
      </c>
      <c r="D167" s="95">
        <v>45713</v>
      </c>
      <c r="E167" s="46"/>
    </row>
    <row r="168" spans="1:5" ht="19.5" customHeight="1" x14ac:dyDescent="0.2">
      <c r="A168" s="56" t="s">
        <v>458</v>
      </c>
      <c r="B168" s="46" t="s">
        <v>459</v>
      </c>
      <c r="C168" s="93">
        <v>790</v>
      </c>
      <c r="D168" s="95">
        <v>45700</v>
      </c>
      <c r="E168" s="46"/>
    </row>
    <row r="169" spans="1:5" ht="19.5" customHeight="1" x14ac:dyDescent="0.2">
      <c r="A169" s="56" t="s">
        <v>460</v>
      </c>
      <c r="B169" s="46" t="s">
        <v>461</v>
      </c>
      <c r="C169" s="93">
        <v>780</v>
      </c>
      <c r="D169" s="95">
        <v>45715</v>
      </c>
      <c r="E169" s="46"/>
    </row>
    <row r="170" spans="1:5" ht="19.5" customHeight="1" x14ac:dyDescent="0.2">
      <c r="A170" s="56" t="s">
        <v>462</v>
      </c>
      <c r="B170" s="46" t="s">
        <v>463</v>
      </c>
      <c r="C170" s="93">
        <v>754.91</v>
      </c>
      <c r="D170" s="95">
        <v>45699</v>
      </c>
      <c r="E170" s="46"/>
    </row>
    <row r="171" spans="1:5" ht="19.5" customHeight="1" x14ac:dyDescent="0.2">
      <c r="A171" s="56" t="s">
        <v>464</v>
      </c>
      <c r="B171" s="46" t="s">
        <v>465</v>
      </c>
      <c r="C171" s="93">
        <v>750</v>
      </c>
      <c r="D171" s="95">
        <v>45705</v>
      </c>
      <c r="E171" s="46"/>
    </row>
    <row r="172" spans="1:5" ht="19.5" customHeight="1" x14ac:dyDescent="0.2">
      <c r="A172" s="56" t="s">
        <v>123</v>
      </c>
      <c r="B172" s="46" t="s">
        <v>207</v>
      </c>
      <c r="C172" s="93">
        <v>745</v>
      </c>
      <c r="D172" s="95">
        <v>45695</v>
      </c>
      <c r="E172" s="46"/>
    </row>
    <row r="173" spans="1:5" ht="19.5" customHeight="1" x14ac:dyDescent="0.2">
      <c r="A173" s="56" t="s">
        <v>466</v>
      </c>
      <c r="B173" s="46" t="s">
        <v>156</v>
      </c>
      <c r="C173" s="93">
        <v>725</v>
      </c>
      <c r="D173" s="95">
        <v>45692</v>
      </c>
      <c r="E173" s="46"/>
    </row>
    <row r="174" spans="1:5" ht="19.5" customHeight="1" x14ac:dyDescent="0.2">
      <c r="A174" s="56" t="s">
        <v>467</v>
      </c>
      <c r="B174" s="46" t="s">
        <v>156</v>
      </c>
      <c r="C174" s="93">
        <v>725</v>
      </c>
      <c r="D174" s="95">
        <v>45692</v>
      </c>
      <c r="E174" s="46"/>
    </row>
    <row r="175" spans="1:5" ht="19.5" customHeight="1" x14ac:dyDescent="0.2">
      <c r="A175" s="56" t="s">
        <v>468</v>
      </c>
      <c r="B175" s="46" t="s">
        <v>156</v>
      </c>
      <c r="C175" s="93">
        <v>725</v>
      </c>
      <c r="D175" s="95">
        <v>45692</v>
      </c>
      <c r="E175" s="46"/>
    </row>
    <row r="176" spans="1:5" ht="19.5" customHeight="1" x14ac:dyDescent="0.2">
      <c r="A176" s="56" t="s">
        <v>469</v>
      </c>
      <c r="B176" s="46" t="s">
        <v>380</v>
      </c>
      <c r="C176" s="93">
        <v>720</v>
      </c>
      <c r="D176" s="95">
        <v>45700</v>
      </c>
      <c r="E176" s="46"/>
    </row>
    <row r="177" spans="1:5" ht="19.5" customHeight="1" x14ac:dyDescent="0.2">
      <c r="A177" s="56" t="s">
        <v>470</v>
      </c>
      <c r="B177" s="46" t="s">
        <v>438</v>
      </c>
      <c r="C177" s="93">
        <v>712.1</v>
      </c>
      <c r="D177" s="95">
        <v>45702</v>
      </c>
      <c r="E177" s="46"/>
    </row>
    <row r="178" spans="1:5" ht="19.5" customHeight="1" x14ac:dyDescent="0.2">
      <c r="A178" s="56" t="s">
        <v>471</v>
      </c>
      <c r="B178" s="46" t="s">
        <v>472</v>
      </c>
      <c r="C178" s="93">
        <v>650</v>
      </c>
      <c r="D178" s="95">
        <v>45699</v>
      </c>
      <c r="E178" s="46"/>
    </row>
    <row r="179" spans="1:5" ht="19.5" customHeight="1" x14ac:dyDescent="0.2">
      <c r="A179" s="56" t="s">
        <v>147</v>
      </c>
      <c r="B179" s="46" t="s">
        <v>473</v>
      </c>
      <c r="C179" s="93">
        <v>645.41</v>
      </c>
      <c r="D179" s="95">
        <v>45709</v>
      </c>
      <c r="E179" s="46"/>
    </row>
    <row r="180" spans="1:5" ht="19.5" customHeight="1" x14ac:dyDescent="0.2">
      <c r="A180" s="56" t="s">
        <v>125</v>
      </c>
      <c r="B180" s="46" t="s">
        <v>474</v>
      </c>
      <c r="C180" s="93">
        <v>620</v>
      </c>
      <c r="D180" s="95">
        <v>45692</v>
      </c>
      <c r="E180" s="46"/>
    </row>
    <row r="181" spans="1:5" ht="19.5" customHeight="1" x14ac:dyDescent="0.2">
      <c r="A181" s="56" t="s">
        <v>475</v>
      </c>
      <c r="B181" s="46" t="s">
        <v>476</v>
      </c>
      <c r="C181" s="93">
        <v>600.4</v>
      </c>
      <c r="D181" s="95">
        <v>45709</v>
      </c>
      <c r="E181" s="46"/>
    </row>
    <row r="182" spans="1:5" ht="19.5" customHeight="1" x14ac:dyDescent="0.2">
      <c r="A182" s="56" t="s">
        <v>477</v>
      </c>
      <c r="B182" s="46" t="s">
        <v>478</v>
      </c>
      <c r="C182" s="93">
        <v>600</v>
      </c>
      <c r="D182" s="95">
        <v>45693</v>
      </c>
      <c r="E182" s="46"/>
    </row>
    <row r="183" spans="1:5" ht="19.5" customHeight="1" x14ac:dyDescent="0.2">
      <c r="A183" s="56" t="s">
        <v>479</v>
      </c>
      <c r="B183" s="46" t="s">
        <v>480</v>
      </c>
      <c r="C183" s="93">
        <v>596.69000000000005</v>
      </c>
      <c r="D183" s="95">
        <v>45695</v>
      </c>
      <c r="E183" s="46"/>
    </row>
    <row r="184" spans="1:5" ht="19.5" customHeight="1" x14ac:dyDescent="0.2">
      <c r="A184" s="56" t="s">
        <v>82</v>
      </c>
      <c r="B184" s="46" t="s">
        <v>481</v>
      </c>
      <c r="C184" s="93">
        <v>595.91</v>
      </c>
      <c r="D184" s="95">
        <v>45699</v>
      </c>
      <c r="E184" s="46"/>
    </row>
    <row r="185" spans="1:5" ht="19.5" customHeight="1" x14ac:dyDescent="0.2">
      <c r="A185" s="56" t="s">
        <v>126</v>
      </c>
      <c r="B185" s="46" t="s">
        <v>482</v>
      </c>
      <c r="C185" s="93">
        <v>595</v>
      </c>
      <c r="D185" s="95">
        <v>45712</v>
      </c>
      <c r="E185" s="46"/>
    </row>
    <row r="186" spans="1:5" ht="19.5" customHeight="1" x14ac:dyDescent="0.2">
      <c r="A186" s="56" t="s">
        <v>106</v>
      </c>
      <c r="B186" s="46" t="s">
        <v>404</v>
      </c>
      <c r="C186" s="93">
        <v>594.64</v>
      </c>
      <c r="D186" s="95">
        <v>45705</v>
      </c>
      <c r="E186" s="46"/>
    </row>
    <row r="187" spans="1:5" ht="19.5" customHeight="1" x14ac:dyDescent="0.2">
      <c r="A187" s="56" t="s">
        <v>106</v>
      </c>
      <c r="B187" s="46" t="s">
        <v>404</v>
      </c>
      <c r="C187" s="93">
        <v>588.95000000000005</v>
      </c>
      <c r="D187" s="95">
        <v>45700</v>
      </c>
      <c r="E187" s="46"/>
    </row>
    <row r="188" spans="1:5" ht="19.5" customHeight="1" x14ac:dyDescent="0.2">
      <c r="A188" s="56" t="s">
        <v>483</v>
      </c>
      <c r="B188" s="46" t="s">
        <v>156</v>
      </c>
      <c r="C188" s="93">
        <v>580</v>
      </c>
      <c r="D188" s="95">
        <v>45692</v>
      </c>
      <c r="E188" s="46"/>
    </row>
    <row r="189" spans="1:5" ht="19.5" customHeight="1" x14ac:dyDescent="0.2">
      <c r="A189" s="56" t="s">
        <v>484</v>
      </c>
      <c r="B189" s="46" t="s">
        <v>156</v>
      </c>
      <c r="C189" s="93">
        <v>580</v>
      </c>
      <c r="D189" s="95">
        <v>45692</v>
      </c>
      <c r="E189" s="46"/>
    </row>
    <row r="190" spans="1:5" ht="19.5" customHeight="1" x14ac:dyDescent="0.2">
      <c r="A190" s="56" t="s">
        <v>485</v>
      </c>
      <c r="B190" s="46" t="s">
        <v>156</v>
      </c>
      <c r="C190" s="93">
        <v>580</v>
      </c>
      <c r="D190" s="95">
        <v>45692</v>
      </c>
      <c r="E190" s="46"/>
    </row>
    <row r="191" spans="1:5" ht="19.5" customHeight="1" x14ac:dyDescent="0.2">
      <c r="A191" s="56" t="s">
        <v>486</v>
      </c>
      <c r="B191" s="46" t="s">
        <v>83</v>
      </c>
      <c r="C191" s="93">
        <v>570.49</v>
      </c>
      <c r="D191" s="95">
        <v>45713</v>
      </c>
      <c r="E191" s="46"/>
    </row>
    <row r="192" spans="1:5" ht="19.5" customHeight="1" x14ac:dyDescent="0.2">
      <c r="A192" s="56" t="s">
        <v>181</v>
      </c>
      <c r="B192" s="46" t="s">
        <v>487</v>
      </c>
      <c r="C192" s="93">
        <v>564.99</v>
      </c>
      <c r="D192" s="95">
        <v>45695</v>
      </c>
      <c r="E192" s="46"/>
    </row>
    <row r="193" spans="1:5" ht="19.5" customHeight="1" x14ac:dyDescent="0.2">
      <c r="A193" s="56" t="s">
        <v>213</v>
      </c>
      <c r="B193" s="46" t="s">
        <v>488</v>
      </c>
      <c r="C193" s="93">
        <v>559</v>
      </c>
      <c r="D193" s="95">
        <v>45715</v>
      </c>
      <c r="E193" s="46"/>
    </row>
    <row r="194" spans="1:5" ht="19.5" customHeight="1" x14ac:dyDescent="0.2">
      <c r="A194" s="56" t="s">
        <v>205</v>
      </c>
      <c r="B194" s="46" t="s">
        <v>489</v>
      </c>
      <c r="C194" s="93">
        <v>525</v>
      </c>
      <c r="D194" s="95">
        <v>45700</v>
      </c>
      <c r="E194" s="46"/>
    </row>
    <row r="195" spans="1:5" ht="19.5" customHeight="1" x14ac:dyDescent="0.2">
      <c r="A195" s="56" t="s">
        <v>490</v>
      </c>
      <c r="B195" s="46" t="s">
        <v>156</v>
      </c>
      <c r="C195" s="93">
        <v>510</v>
      </c>
      <c r="D195" s="95">
        <v>45702</v>
      </c>
      <c r="E195" s="46"/>
    </row>
    <row r="196" spans="1:5" ht="19.5" customHeight="1" x14ac:dyDescent="0.2">
      <c r="A196" s="56" t="s">
        <v>491</v>
      </c>
      <c r="B196" s="46" t="s">
        <v>492</v>
      </c>
      <c r="C196" s="93">
        <v>500</v>
      </c>
      <c r="D196" s="95">
        <v>45709</v>
      </c>
      <c r="E196" s="46"/>
    </row>
    <row r="197" spans="1:5" ht="19.5" customHeight="1" x14ac:dyDescent="0.2">
      <c r="A197" s="56" t="s">
        <v>210</v>
      </c>
      <c r="B197" s="46" t="s">
        <v>493</v>
      </c>
      <c r="C197" s="93">
        <v>495</v>
      </c>
      <c r="D197" s="95">
        <v>45715</v>
      </c>
      <c r="E197" s="46"/>
    </row>
    <row r="198" spans="1:5" ht="19.5" customHeight="1" x14ac:dyDescent="0.2">
      <c r="A198" s="56" t="s">
        <v>80</v>
      </c>
      <c r="B198" s="46" t="s">
        <v>494</v>
      </c>
      <c r="C198" s="93">
        <v>478.08</v>
      </c>
      <c r="D198" s="95">
        <v>45695</v>
      </c>
      <c r="E198" s="46"/>
    </row>
    <row r="199" spans="1:5" ht="19.5" customHeight="1" x14ac:dyDescent="0.2">
      <c r="A199" s="56" t="s">
        <v>495</v>
      </c>
      <c r="B199" s="46" t="s">
        <v>496</v>
      </c>
      <c r="C199" s="93">
        <v>460</v>
      </c>
      <c r="D199" s="95">
        <v>45700</v>
      </c>
      <c r="E199" s="46"/>
    </row>
    <row r="200" spans="1:5" ht="19.5" customHeight="1" x14ac:dyDescent="0.2">
      <c r="A200" s="56" t="s">
        <v>497</v>
      </c>
      <c r="B200" s="46" t="s">
        <v>498</v>
      </c>
      <c r="C200" s="93">
        <v>450</v>
      </c>
      <c r="D200" s="95">
        <v>45692</v>
      </c>
      <c r="E200" s="46"/>
    </row>
    <row r="201" spans="1:5" ht="19.5" customHeight="1" x14ac:dyDescent="0.2">
      <c r="A201" s="56" t="s">
        <v>212</v>
      </c>
      <c r="B201" s="46" t="s">
        <v>302</v>
      </c>
      <c r="C201" s="93">
        <v>450</v>
      </c>
      <c r="D201" s="95">
        <v>45702</v>
      </c>
    </row>
    <row r="202" spans="1:5" ht="19.5" customHeight="1" x14ac:dyDescent="0.2">
      <c r="A202" s="56" t="s">
        <v>208</v>
      </c>
      <c r="B202" s="46" t="s">
        <v>499</v>
      </c>
      <c r="C202" s="93">
        <v>439.5</v>
      </c>
      <c r="D202" s="95">
        <v>45708</v>
      </c>
    </row>
    <row r="203" spans="1:5" ht="19.5" customHeight="1" x14ac:dyDescent="0.2">
      <c r="A203" s="56" t="s">
        <v>500</v>
      </c>
      <c r="B203" s="46" t="s">
        <v>371</v>
      </c>
      <c r="C203" s="93">
        <v>425.24</v>
      </c>
      <c r="D203" s="95">
        <v>45702</v>
      </c>
    </row>
    <row r="204" spans="1:5" ht="19.5" customHeight="1" x14ac:dyDescent="0.2">
      <c r="A204" s="56" t="s">
        <v>147</v>
      </c>
      <c r="B204" s="46" t="s">
        <v>404</v>
      </c>
      <c r="C204" s="93">
        <v>421.46</v>
      </c>
      <c r="D204" s="95">
        <v>45715</v>
      </c>
    </row>
    <row r="205" spans="1:5" ht="19.5" customHeight="1" x14ac:dyDescent="0.2">
      <c r="A205" s="56" t="s">
        <v>501</v>
      </c>
      <c r="B205" s="46" t="s">
        <v>502</v>
      </c>
      <c r="C205" s="93">
        <v>420</v>
      </c>
      <c r="D205" s="95">
        <v>45700</v>
      </c>
    </row>
    <row r="206" spans="1:5" ht="19.5" customHeight="1" x14ac:dyDescent="0.2">
      <c r="A206" s="56" t="s">
        <v>146</v>
      </c>
      <c r="B206" s="46" t="s">
        <v>503</v>
      </c>
      <c r="C206" s="93">
        <v>420</v>
      </c>
      <c r="D206" s="95">
        <v>45702</v>
      </c>
    </row>
    <row r="207" spans="1:5" ht="19.5" customHeight="1" x14ac:dyDescent="0.2">
      <c r="A207" s="56" t="s">
        <v>203</v>
      </c>
      <c r="B207" s="46" t="s">
        <v>457</v>
      </c>
      <c r="C207" s="93">
        <v>414.75</v>
      </c>
      <c r="D207" s="95">
        <v>45713</v>
      </c>
    </row>
    <row r="208" spans="1:5" ht="19.5" customHeight="1" x14ac:dyDescent="0.2">
      <c r="A208" s="56" t="s">
        <v>500</v>
      </c>
      <c r="B208" s="46" t="s">
        <v>430</v>
      </c>
      <c r="C208" s="93">
        <v>392.16</v>
      </c>
      <c r="D208" s="95">
        <v>45699</v>
      </c>
    </row>
    <row r="209" spans="1:4" ht="19.5" customHeight="1" x14ac:dyDescent="0.2">
      <c r="A209" s="56" t="s">
        <v>504</v>
      </c>
      <c r="B209" s="46" t="s">
        <v>505</v>
      </c>
      <c r="C209" s="93">
        <v>390</v>
      </c>
      <c r="D209" s="95">
        <v>45700</v>
      </c>
    </row>
    <row r="210" spans="1:4" ht="19.5" customHeight="1" x14ac:dyDescent="0.2">
      <c r="A210" s="56" t="s">
        <v>206</v>
      </c>
      <c r="B210" s="46" t="s">
        <v>207</v>
      </c>
      <c r="C210" s="93">
        <v>385.79</v>
      </c>
      <c r="D210" s="95">
        <v>45708</v>
      </c>
    </row>
    <row r="211" spans="1:4" ht="19.5" customHeight="1" x14ac:dyDescent="0.2">
      <c r="A211" s="56" t="s">
        <v>148</v>
      </c>
      <c r="B211" s="46" t="s">
        <v>391</v>
      </c>
      <c r="C211" s="93">
        <v>383.44</v>
      </c>
      <c r="D211" s="95">
        <v>45693</v>
      </c>
    </row>
    <row r="212" spans="1:4" ht="19.5" customHeight="1" x14ac:dyDescent="0.2">
      <c r="A212" s="56" t="s">
        <v>506</v>
      </c>
      <c r="B212" s="46" t="s">
        <v>283</v>
      </c>
      <c r="C212" s="93">
        <v>375</v>
      </c>
      <c r="D212" s="95">
        <v>45714</v>
      </c>
    </row>
    <row r="213" spans="1:4" ht="19.5" customHeight="1" x14ac:dyDescent="0.2">
      <c r="A213" s="56" t="s">
        <v>507</v>
      </c>
      <c r="B213" s="46" t="s">
        <v>508</v>
      </c>
      <c r="C213" s="93">
        <v>372.05</v>
      </c>
      <c r="D213" s="95">
        <v>45699</v>
      </c>
    </row>
    <row r="214" spans="1:4" ht="19.5" customHeight="1" x14ac:dyDescent="0.2">
      <c r="A214" s="56" t="s">
        <v>176</v>
      </c>
      <c r="B214" s="46" t="s">
        <v>509</v>
      </c>
      <c r="C214" s="93">
        <v>371.32</v>
      </c>
      <c r="D214" s="95">
        <v>45712</v>
      </c>
    </row>
    <row r="215" spans="1:4" ht="19.5" customHeight="1" x14ac:dyDescent="0.2">
      <c r="A215" s="56" t="s">
        <v>136</v>
      </c>
      <c r="B215" s="46" t="s">
        <v>510</v>
      </c>
      <c r="C215" s="93">
        <v>370.18</v>
      </c>
      <c r="D215" s="95">
        <v>45693</v>
      </c>
    </row>
    <row r="216" spans="1:4" ht="19.5" customHeight="1" x14ac:dyDescent="0.2">
      <c r="A216" s="56" t="s">
        <v>204</v>
      </c>
      <c r="B216" s="46" t="s">
        <v>729</v>
      </c>
      <c r="C216" s="93">
        <v>370</v>
      </c>
      <c r="D216" s="95">
        <v>45700</v>
      </c>
    </row>
    <row r="217" spans="1:4" ht="19.5" customHeight="1" x14ac:dyDescent="0.2">
      <c r="A217" s="56" t="s">
        <v>128</v>
      </c>
      <c r="B217" s="46" t="s">
        <v>730</v>
      </c>
      <c r="C217" s="93">
        <v>365</v>
      </c>
      <c r="D217" s="95">
        <v>45700</v>
      </c>
    </row>
    <row r="218" spans="1:4" ht="19.5" customHeight="1" x14ac:dyDescent="0.2">
      <c r="A218" s="56" t="s">
        <v>511</v>
      </c>
      <c r="B218" s="46" t="s">
        <v>498</v>
      </c>
      <c r="C218" s="93">
        <v>350</v>
      </c>
      <c r="D218" s="95">
        <v>45692</v>
      </c>
    </row>
    <row r="219" spans="1:4" ht="19.5" customHeight="1" x14ac:dyDescent="0.2">
      <c r="A219" s="56" t="s">
        <v>512</v>
      </c>
      <c r="B219" s="46" t="s">
        <v>498</v>
      </c>
      <c r="C219" s="93">
        <v>350</v>
      </c>
      <c r="D219" s="95">
        <v>45692</v>
      </c>
    </row>
    <row r="220" spans="1:4" ht="19.5" customHeight="1" x14ac:dyDescent="0.2">
      <c r="A220" s="56" t="s">
        <v>513</v>
      </c>
      <c r="B220" s="46" t="s">
        <v>498</v>
      </c>
      <c r="C220" s="93">
        <v>350</v>
      </c>
      <c r="D220" s="95">
        <v>45692</v>
      </c>
    </row>
    <row r="221" spans="1:4" ht="19.5" customHeight="1" x14ac:dyDescent="0.2">
      <c r="A221" s="56" t="s">
        <v>514</v>
      </c>
      <c r="B221" s="46" t="s">
        <v>498</v>
      </c>
      <c r="C221" s="93">
        <v>350</v>
      </c>
      <c r="D221" s="95">
        <v>45692</v>
      </c>
    </row>
    <row r="222" spans="1:4" ht="19.5" customHeight="1" x14ac:dyDescent="0.2">
      <c r="A222" s="56" t="s">
        <v>515</v>
      </c>
      <c r="B222" s="46" t="s">
        <v>516</v>
      </c>
      <c r="C222" s="93">
        <v>350</v>
      </c>
      <c r="D222" s="95">
        <v>45693</v>
      </c>
    </row>
    <row r="223" spans="1:4" ht="19.5" customHeight="1" x14ac:dyDescent="0.2">
      <c r="A223" s="56" t="s">
        <v>107</v>
      </c>
      <c r="B223" s="46" t="s">
        <v>378</v>
      </c>
      <c r="C223" s="93">
        <v>350</v>
      </c>
      <c r="D223" s="95">
        <v>45709</v>
      </c>
    </row>
    <row r="224" spans="1:4" ht="19.5" customHeight="1" x14ac:dyDescent="0.2">
      <c r="A224" s="56" t="s">
        <v>517</v>
      </c>
      <c r="B224" s="46" t="s">
        <v>361</v>
      </c>
      <c r="C224" s="93">
        <v>348.26</v>
      </c>
      <c r="D224" s="95">
        <v>45712</v>
      </c>
    </row>
    <row r="225" spans="1:4" ht="19.5" customHeight="1" x14ac:dyDescent="0.2">
      <c r="A225" s="56" t="s">
        <v>82</v>
      </c>
      <c r="B225" s="46" t="s">
        <v>518</v>
      </c>
      <c r="C225" s="93">
        <v>347.63</v>
      </c>
      <c r="D225" s="95">
        <v>45702</v>
      </c>
    </row>
    <row r="226" spans="1:4" ht="19.5" customHeight="1" x14ac:dyDescent="0.2">
      <c r="A226" s="56" t="s">
        <v>519</v>
      </c>
      <c r="B226" s="46" t="s">
        <v>508</v>
      </c>
      <c r="C226" s="93">
        <v>345</v>
      </c>
      <c r="D226" s="95">
        <v>45693</v>
      </c>
    </row>
    <row r="227" spans="1:4" ht="19.5" customHeight="1" x14ac:dyDescent="0.2">
      <c r="A227" s="56" t="s">
        <v>170</v>
      </c>
      <c r="B227" s="46" t="s">
        <v>520</v>
      </c>
      <c r="C227" s="93">
        <v>344.68</v>
      </c>
      <c r="D227" s="95">
        <v>45702</v>
      </c>
    </row>
    <row r="228" spans="1:4" ht="19.5" customHeight="1" x14ac:dyDescent="0.2">
      <c r="A228" s="56" t="s">
        <v>521</v>
      </c>
      <c r="B228" s="46" t="s">
        <v>522</v>
      </c>
      <c r="C228" s="93">
        <v>340.48</v>
      </c>
      <c r="D228" s="95">
        <v>45708</v>
      </c>
    </row>
    <row r="229" spans="1:4" ht="19.5" customHeight="1" x14ac:dyDescent="0.2">
      <c r="A229" s="56" t="s">
        <v>523</v>
      </c>
      <c r="B229" s="46" t="s">
        <v>156</v>
      </c>
      <c r="C229" s="93">
        <v>340</v>
      </c>
      <c r="D229" s="95">
        <v>45702</v>
      </c>
    </row>
    <row r="230" spans="1:4" ht="19.5" customHeight="1" x14ac:dyDescent="0.2">
      <c r="A230" s="56" t="s">
        <v>524</v>
      </c>
      <c r="B230" s="46" t="s">
        <v>156</v>
      </c>
      <c r="C230" s="93">
        <v>340</v>
      </c>
      <c r="D230" s="95">
        <v>45702</v>
      </c>
    </row>
    <row r="231" spans="1:4" ht="19.5" customHeight="1" x14ac:dyDescent="0.2">
      <c r="A231" s="56" t="s">
        <v>525</v>
      </c>
      <c r="B231" s="46" t="s">
        <v>156</v>
      </c>
      <c r="C231" s="93">
        <v>340</v>
      </c>
      <c r="D231" s="95">
        <v>45702</v>
      </c>
    </row>
    <row r="232" spans="1:4" ht="19.5" customHeight="1" x14ac:dyDescent="0.2">
      <c r="A232" s="56" t="s">
        <v>227</v>
      </c>
      <c r="B232" s="46" t="s">
        <v>526</v>
      </c>
      <c r="C232" s="93">
        <v>338.94</v>
      </c>
      <c r="D232" s="95">
        <v>45702</v>
      </c>
    </row>
    <row r="233" spans="1:4" ht="19.5" customHeight="1" x14ac:dyDescent="0.2">
      <c r="A233" s="56" t="s">
        <v>217</v>
      </c>
      <c r="B233" s="46" t="s">
        <v>527</v>
      </c>
      <c r="C233" s="93">
        <v>330</v>
      </c>
      <c r="D233" s="95">
        <v>45702</v>
      </c>
    </row>
    <row r="234" spans="1:4" ht="19.5" customHeight="1" x14ac:dyDescent="0.2">
      <c r="A234" s="56" t="s">
        <v>191</v>
      </c>
      <c r="B234" s="46" t="s">
        <v>528</v>
      </c>
      <c r="C234" s="93">
        <v>325</v>
      </c>
      <c r="D234" s="95">
        <v>45693</v>
      </c>
    </row>
    <row r="235" spans="1:4" ht="19.5" customHeight="1" x14ac:dyDescent="0.2">
      <c r="A235" s="56" t="s">
        <v>529</v>
      </c>
      <c r="B235" s="46" t="s">
        <v>530</v>
      </c>
      <c r="C235" s="93">
        <v>320</v>
      </c>
      <c r="D235" s="95">
        <v>45693</v>
      </c>
    </row>
    <row r="236" spans="1:4" ht="19.5" customHeight="1" x14ac:dyDescent="0.2">
      <c r="A236" s="56" t="s">
        <v>228</v>
      </c>
      <c r="B236" s="46" t="s">
        <v>531</v>
      </c>
      <c r="C236" s="93">
        <v>315</v>
      </c>
      <c r="D236" s="95">
        <v>45713</v>
      </c>
    </row>
    <row r="237" spans="1:4" ht="19.5" customHeight="1" x14ac:dyDescent="0.2">
      <c r="A237" s="56" t="s">
        <v>532</v>
      </c>
      <c r="B237" s="46" t="s">
        <v>533</v>
      </c>
      <c r="C237" s="93">
        <v>311.72000000000003</v>
      </c>
      <c r="D237" s="95">
        <v>45713</v>
      </c>
    </row>
    <row r="238" spans="1:4" ht="19.5" customHeight="1" x14ac:dyDescent="0.2">
      <c r="A238" s="56" t="s">
        <v>534</v>
      </c>
      <c r="B238" s="46" t="s">
        <v>535</v>
      </c>
      <c r="C238" s="93">
        <v>300</v>
      </c>
      <c r="D238" s="95">
        <v>45692</v>
      </c>
    </row>
    <row r="239" spans="1:4" ht="19.5" customHeight="1" x14ac:dyDescent="0.2">
      <c r="A239" s="56" t="s">
        <v>228</v>
      </c>
      <c r="B239" s="46" t="s">
        <v>536</v>
      </c>
      <c r="C239" s="93">
        <v>300</v>
      </c>
      <c r="D239" s="95">
        <v>45693</v>
      </c>
    </row>
    <row r="240" spans="1:4" ht="19.5" customHeight="1" x14ac:dyDescent="0.2">
      <c r="A240" s="56" t="s">
        <v>537</v>
      </c>
      <c r="B240" s="46" t="s">
        <v>496</v>
      </c>
      <c r="C240" s="93">
        <v>300</v>
      </c>
      <c r="D240" s="95">
        <v>45700</v>
      </c>
    </row>
    <row r="241" spans="1:4" ht="19.5" customHeight="1" x14ac:dyDescent="0.2">
      <c r="A241" s="56" t="s">
        <v>242</v>
      </c>
      <c r="B241" s="46" t="s">
        <v>538</v>
      </c>
      <c r="C241" s="93">
        <v>300</v>
      </c>
      <c r="D241" s="95">
        <v>45700</v>
      </c>
    </row>
    <row r="242" spans="1:4" ht="19.5" customHeight="1" x14ac:dyDescent="0.2">
      <c r="A242" s="56" t="s">
        <v>539</v>
      </c>
      <c r="B242" s="46" t="s">
        <v>540</v>
      </c>
      <c r="C242" s="93">
        <v>300</v>
      </c>
      <c r="D242" s="95">
        <v>45712</v>
      </c>
    </row>
    <row r="243" spans="1:4" ht="19.5" customHeight="1" x14ac:dyDescent="0.2">
      <c r="A243" s="56" t="s">
        <v>541</v>
      </c>
      <c r="B243" s="46" t="s">
        <v>542</v>
      </c>
      <c r="C243" s="93">
        <v>300</v>
      </c>
      <c r="D243" s="95">
        <v>45715</v>
      </c>
    </row>
    <row r="244" spans="1:4" ht="19.5" customHeight="1" x14ac:dyDescent="0.2">
      <c r="A244" s="56" t="s">
        <v>105</v>
      </c>
      <c r="B244" s="46" t="s">
        <v>389</v>
      </c>
      <c r="C244" s="93">
        <v>289.89999999999998</v>
      </c>
      <c r="D244" s="95">
        <v>45712</v>
      </c>
    </row>
    <row r="245" spans="1:4" ht="19.5" customHeight="1" x14ac:dyDescent="0.2">
      <c r="A245" s="56" t="s">
        <v>543</v>
      </c>
      <c r="B245" s="46" t="s">
        <v>153</v>
      </c>
      <c r="C245" s="93">
        <v>287</v>
      </c>
      <c r="D245" s="95">
        <v>45700</v>
      </c>
    </row>
    <row r="246" spans="1:4" ht="19.5" customHeight="1" x14ac:dyDescent="0.2">
      <c r="A246" s="56" t="s">
        <v>544</v>
      </c>
      <c r="B246" s="46" t="s">
        <v>545</v>
      </c>
      <c r="C246" s="93">
        <v>282.89999999999998</v>
      </c>
      <c r="D246" s="95">
        <v>45712</v>
      </c>
    </row>
    <row r="247" spans="1:4" ht="19.5" customHeight="1" x14ac:dyDescent="0.2">
      <c r="A247" s="56" t="s">
        <v>118</v>
      </c>
      <c r="B247" s="46" t="s">
        <v>546</v>
      </c>
      <c r="C247" s="93">
        <v>282</v>
      </c>
      <c r="D247" s="95">
        <v>45692</v>
      </c>
    </row>
    <row r="248" spans="1:4" ht="19.5" customHeight="1" x14ac:dyDescent="0.2">
      <c r="A248" s="56" t="s">
        <v>547</v>
      </c>
      <c r="B248" s="46" t="s">
        <v>548</v>
      </c>
      <c r="C248" s="93">
        <v>278.18</v>
      </c>
      <c r="D248" s="95">
        <v>45702</v>
      </c>
    </row>
    <row r="249" spans="1:4" ht="19.5" customHeight="1" x14ac:dyDescent="0.2">
      <c r="A249" s="56" t="s">
        <v>549</v>
      </c>
      <c r="B249" s="46" t="s">
        <v>248</v>
      </c>
      <c r="C249" s="93">
        <v>275</v>
      </c>
      <c r="D249" s="95">
        <v>45715</v>
      </c>
    </row>
    <row r="250" spans="1:4" ht="19.5" customHeight="1" x14ac:dyDescent="0.2">
      <c r="A250" s="56" t="s">
        <v>529</v>
      </c>
      <c r="B250" s="46" t="s">
        <v>550</v>
      </c>
      <c r="C250" s="93">
        <v>270</v>
      </c>
      <c r="D250" s="95">
        <v>45708</v>
      </c>
    </row>
    <row r="251" spans="1:4" ht="19.5" customHeight="1" x14ac:dyDescent="0.2">
      <c r="A251" s="56" t="s">
        <v>551</v>
      </c>
      <c r="B251" s="46" t="s">
        <v>496</v>
      </c>
      <c r="C251" s="93">
        <v>270</v>
      </c>
      <c r="D251" s="95">
        <v>45712</v>
      </c>
    </row>
    <row r="252" spans="1:4" ht="19.5" customHeight="1" x14ac:dyDescent="0.2">
      <c r="A252" s="56" t="s">
        <v>552</v>
      </c>
      <c r="B252" s="46" t="s">
        <v>553</v>
      </c>
      <c r="C252" s="93">
        <v>264.60000000000002</v>
      </c>
      <c r="D252" s="95">
        <v>45713</v>
      </c>
    </row>
    <row r="253" spans="1:4" ht="19.5" customHeight="1" x14ac:dyDescent="0.2">
      <c r="A253" s="56" t="s">
        <v>554</v>
      </c>
      <c r="B253" s="46" t="s">
        <v>555</v>
      </c>
      <c r="C253" s="93">
        <v>263.89999999999998</v>
      </c>
      <c r="D253" s="95">
        <v>45708</v>
      </c>
    </row>
    <row r="254" spans="1:4" ht="19.5" customHeight="1" x14ac:dyDescent="0.2">
      <c r="A254" s="56" t="s">
        <v>135</v>
      </c>
      <c r="B254" s="46" t="s">
        <v>478</v>
      </c>
      <c r="C254" s="93">
        <v>262.5</v>
      </c>
      <c r="D254" s="95">
        <v>45693</v>
      </c>
    </row>
    <row r="255" spans="1:4" ht="19.5" customHeight="1" x14ac:dyDescent="0.2">
      <c r="A255" s="56" t="s">
        <v>229</v>
      </c>
      <c r="B255" s="46" t="s">
        <v>226</v>
      </c>
      <c r="C255" s="93">
        <v>258.58999999999997</v>
      </c>
      <c r="D255" s="95">
        <v>45699</v>
      </c>
    </row>
    <row r="256" spans="1:4" ht="19.5" customHeight="1" x14ac:dyDescent="0.2">
      <c r="A256" s="56" t="s">
        <v>143</v>
      </c>
      <c r="B256" s="46" t="s">
        <v>556</v>
      </c>
      <c r="C256" s="93">
        <v>256.5</v>
      </c>
      <c r="D256" s="95">
        <v>45712</v>
      </c>
    </row>
    <row r="257" spans="1:4" ht="19.5" customHeight="1" x14ac:dyDescent="0.2">
      <c r="A257" s="56" t="s">
        <v>132</v>
      </c>
      <c r="B257" s="46" t="s">
        <v>457</v>
      </c>
      <c r="C257" s="93">
        <v>254.95</v>
      </c>
      <c r="D257" s="95">
        <v>45713</v>
      </c>
    </row>
    <row r="258" spans="1:4" ht="19.5" customHeight="1" x14ac:dyDescent="0.2">
      <c r="A258" s="56" t="s">
        <v>557</v>
      </c>
      <c r="B258" s="46" t="s">
        <v>558</v>
      </c>
      <c r="C258" s="93">
        <v>254.36</v>
      </c>
      <c r="D258" s="95">
        <v>45702</v>
      </c>
    </row>
    <row r="259" spans="1:4" ht="19.5" customHeight="1" x14ac:dyDescent="0.2">
      <c r="A259" s="56" t="s">
        <v>559</v>
      </c>
      <c r="B259" s="46" t="s">
        <v>81</v>
      </c>
      <c r="C259" s="93">
        <v>253.92</v>
      </c>
      <c r="D259" s="95">
        <v>45699</v>
      </c>
    </row>
    <row r="260" spans="1:4" ht="19.5" customHeight="1" x14ac:dyDescent="0.2">
      <c r="A260" s="56" t="s">
        <v>147</v>
      </c>
      <c r="B260" s="46" t="s">
        <v>560</v>
      </c>
      <c r="C260" s="93">
        <v>250.85</v>
      </c>
      <c r="D260" s="95">
        <v>45693</v>
      </c>
    </row>
    <row r="261" spans="1:4" ht="19.5" customHeight="1" x14ac:dyDescent="0.2">
      <c r="A261" s="56" t="s">
        <v>236</v>
      </c>
      <c r="B261" s="46" t="s">
        <v>441</v>
      </c>
      <c r="C261" s="93">
        <v>250</v>
      </c>
      <c r="D261" s="95">
        <v>45714</v>
      </c>
    </row>
    <row r="262" spans="1:4" ht="19.5" customHeight="1" x14ac:dyDescent="0.2">
      <c r="A262" s="56" t="s">
        <v>114</v>
      </c>
      <c r="B262" s="46" t="s">
        <v>561</v>
      </c>
      <c r="C262" s="93">
        <v>250</v>
      </c>
      <c r="D262" s="95">
        <v>45714</v>
      </c>
    </row>
    <row r="263" spans="1:4" ht="19.5" customHeight="1" x14ac:dyDescent="0.2">
      <c r="A263" s="56" t="s">
        <v>136</v>
      </c>
      <c r="B263" s="46" t="s">
        <v>562</v>
      </c>
      <c r="C263" s="93">
        <v>245.2</v>
      </c>
      <c r="D263" s="95">
        <v>45700</v>
      </c>
    </row>
    <row r="264" spans="1:4" ht="19.5" customHeight="1" x14ac:dyDescent="0.2">
      <c r="A264" s="56" t="s">
        <v>563</v>
      </c>
      <c r="B264" s="46" t="s">
        <v>564</v>
      </c>
      <c r="C264" s="93">
        <v>244.32</v>
      </c>
      <c r="D264" s="95">
        <v>45695</v>
      </c>
    </row>
    <row r="265" spans="1:4" ht="19.5" customHeight="1" x14ac:dyDescent="0.2">
      <c r="A265" s="56" t="s">
        <v>232</v>
      </c>
      <c r="B265" s="46" t="s">
        <v>565</v>
      </c>
      <c r="C265" s="93">
        <v>234.28</v>
      </c>
      <c r="D265" s="95">
        <v>45692</v>
      </c>
    </row>
    <row r="266" spans="1:4" ht="19.5" customHeight="1" x14ac:dyDescent="0.2">
      <c r="A266" s="56" t="s">
        <v>245</v>
      </c>
      <c r="B266" s="46" t="s">
        <v>566</v>
      </c>
      <c r="C266" s="93">
        <v>234.16</v>
      </c>
      <c r="D266" s="95">
        <v>45699</v>
      </c>
    </row>
    <row r="267" spans="1:4" ht="19.5" customHeight="1" x14ac:dyDescent="0.2">
      <c r="A267" s="56" t="s">
        <v>174</v>
      </c>
      <c r="B267" s="46" t="s">
        <v>395</v>
      </c>
      <c r="C267" s="93">
        <v>233.47</v>
      </c>
      <c r="D267" s="95">
        <v>45699</v>
      </c>
    </row>
    <row r="268" spans="1:4" ht="19.5" customHeight="1" x14ac:dyDescent="0.2">
      <c r="A268" s="56" t="s">
        <v>214</v>
      </c>
      <c r="B268" s="46" t="s">
        <v>567</v>
      </c>
      <c r="C268" s="93">
        <v>232</v>
      </c>
      <c r="D268" s="95">
        <v>45692</v>
      </c>
    </row>
    <row r="269" spans="1:4" ht="19.5" customHeight="1" x14ac:dyDescent="0.2">
      <c r="A269" s="56" t="s">
        <v>147</v>
      </c>
      <c r="B269" s="46" t="s">
        <v>404</v>
      </c>
      <c r="C269" s="93">
        <v>230.88</v>
      </c>
      <c r="D269" s="95">
        <v>45702</v>
      </c>
    </row>
    <row r="270" spans="1:4" ht="19.5" customHeight="1" x14ac:dyDescent="0.2">
      <c r="A270" s="56" t="s">
        <v>84</v>
      </c>
      <c r="B270" s="46" t="s">
        <v>568</v>
      </c>
      <c r="C270" s="93">
        <v>227.94</v>
      </c>
      <c r="D270" s="95">
        <v>45712</v>
      </c>
    </row>
    <row r="271" spans="1:4" ht="19.5" customHeight="1" x14ac:dyDescent="0.2">
      <c r="A271" s="56" t="s">
        <v>106</v>
      </c>
      <c r="B271" s="46" t="s">
        <v>85</v>
      </c>
      <c r="C271" s="93">
        <v>223.81</v>
      </c>
      <c r="D271" s="95">
        <v>45692</v>
      </c>
    </row>
    <row r="272" spans="1:4" ht="19.5" customHeight="1" x14ac:dyDescent="0.2">
      <c r="A272" s="56" t="s">
        <v>569</v>
      </c>
      <c r="B272" s="46" t="s">
        <v>570</v>
      </c>
      <c r="C272" s="93">
        <v>220</v>
      </c>
      <c r="D272" s="95">
        <v>45692</v>
      </c>
    </row>
    <row r="273" spans="1:4" ht="19.5" customHeight="1" x14ac:dyDescent="0.2">
      <c r="A273" s="56" t="s">
        <v>571</v>
      </c>
      <c r="B273" s="46" t="s">
        <v>572</v>
      </c>
      <c r="C273" s="93">
        <v>220</v>
      </c>
      <c r="D273" s="95">
        <v>45699</v>
      </c>
    </row>
    <row r="274" spans="1:4" ht="19.5" customHeight="1" x14ac:dyDescent="0.2">
      <c r="A274" s="56" t="s">
        <v>211</v>
      </c>
      <c r="B274" s="46" t="s">
        <v>404</v>
      </c>
      <c r="C274" s="93">
        <v>220</v>
      </c>
      <c r="D274" s="95">
        <v>45705</v>
      </c>
    </row>
    <row r="275" spans="1:4" ht="19.5" customHeight="1" x14ac:dyDescent="0.2">
      <c r="A275" s="56" t="s">
        <v>152</v>
      </c>
      <c r="B275" s="46" t="s">
        <v>573</v>
      </c>
      <c r="C275" s="93">
        <v>213.22</v>
      </c>
      <c r="D275" s="95">
        <v>45693</v>
      </c>
    </row>
    <row r="276" spans="1:4" ht="19.5" customHeight="1" x14ac:dyDescent="0.2">
      <c r="A276" s="56" t="s">
        <v>145</v>
      </c>
      <c r="B276" s="46" t="s">
        <v>574</v>
      </c>
      <c r="C276" s="93">
        <v>212.83</v>
      </c>
      <c r="D276" s="95">
        <v>45699</v>
      </c>
    </row>
    <row r="277" spans="1:4" ht="19.5" customHeight="1" x14ac:dyDescent="0.2">
      <c r="A277" s="56" t="s">
        <v>221</v>
      </c>
      <c r="B277" s="46" t="s">
        <v>432</v>
      </c>
      <c r="C277" s="93">
        <v>210</v>
      </c>
      <c r="D277" s="95">
        <v>45693</v>
      </c>
    </row>
    <row r="278" spans="1:4" ht="19.5" customHeight="1" x14ac:dyDescent="0.2">
      <c r="A278" s="56" t="s">
        <v>206</v>
      </c>
      <c r="B278" s="46" t="s">
        <v>430</v>
      </c>
      <c r="C278" s="93">
        <v>205</v>
      </c>
      <c r="D278" s="95">
        <v>45700</v>
      </c>
    </row>
    <row r="279" spans="1:4" ht="19.5" customHeight="1" x14ac:dyDescent="0.2">
      <c r="A279" s="56" t="s">
        <v>222</v>
      </c>
      <c r="B279" s="46" t="s">
        <v>284</v>
      </c>
      <c r="C279" s="93">
        <v>202.5</v>
      </c>
      <c r="D279" s="95">
        <v>45699</v>
      </c>
    </row>
    <row r="280" spans="1:4" ht="19.5" customHeight="1" x14ac:dyDescent="0.2">
      <c r="A280" s="56" t="s">
        <v>575</v>
      </c>
      <c r="B280" s="46" t="s">
        <v>731</v>
      </c>
      <c r="C280" s="93">
        <v>200.25</v>
      </c>
      <c r="D280" s="95">
        <v>45692</v>
      </c>
    </row>
    <row r="281" spans="1:4" ht="19.5" customHeight="1" x14ac:dyDescent="0.2">
      <c r="A281" s="56" t="s">
        <v>576</v>
      </c>
      <c r="B281" s="46" t="s">
        <v>577</v>
      </c>
      <c r="C281" s="93">
        <v>200</v>
      </c>
      <c r="D281" s="95">
        <v>45692</v>
      </c>
    </row>
    <row r="282" spans="1:4" ht="19.5" customHeight="1" x14ac:dyDescent="0.2">
      <c r="A282" s="56" t="s">
        <v>458</v>
      </c>
      <c r="B282" s="46" t="s">
        <v>202</v>
      </c>
      <c r="C282" s="93">
        <v>200</v>
      </c>
      <c r="D282" s="95">
        <v>45692</v>
      </c>
    </row>
    <row r="283" spans="1:4" ht="19.5" customHeight="1" x14ac:dyDescent="0.2">
      <c r="A283" s="56" t="s">
        <v>200</v>
      </c>
      <c r="B283" s="46" t="s">
        <v>578</v>
      </c>
      <c r="C283" s="93">
        <v>200</v>
      </c>
      <c r="D283" s="95">
        <v>45692</v>
      </c>
    </row>
    <row r="284" spans="1:4" ht="19.5" customHeight="1" x14ac:dyDescent="0.2">
      <c r="A284" s="56" t="s">
        <v>579</v>
      </c>
      <c r="B284" s="46" t="s">
        <v>580</v>
      </c>
      <c r="C284" s="93">
        <v>200</v>
      </c>
      <c r="D284" s="95">
        <v>45705</v>
      </c>
    </row>
    <row r="285" spans="1:4" ht="19.5" customHeight="1" x14ac:dyDescent="0.2">
      <c r="A285" s="56" t="s">
        <v>581</v>
      </c>
      <c r="B285" s="46" t="s">
        <v>582</v>
      </c>
      <c r="C285" s="93">
        <v>199.68</v>
      </c>
      <c r="D285" s="95">
        <v>45702</v>
      </c>
    </row>
    <row r="286" spans="1:4" ht="19.5" customHeight="1" x14ac:dyDescent="0.2">
      <c r="A286" s="56" t="s">
        <v>583</v>
      </c>
      <c r="B286" s="46" t="s">
        <v>584</v>
      </c>
      <c r="C286" s="93">
        <v>199.68</v>
      </c>
      <c r="D286" s="95">
        <v>45712</v>
      </c>
    </row>
    <row r="287" spans="1:4" ht="19.5" customHeight="1" x14ac:dyDescent="0.2">
      <c r="A287" s="56" t="s">
        <v>585</v>
      </c>
      <c r="B287" s="46" t="s">
        <v>586</v>
      </c>
      <c r="C287" s="93">
        <v>195.3</v>
      </c>
      <c r="D287" s="95">
        <v>45695</v>
      </c>
    </row>
    <row r="288" spans="1:4" ht="19.5" customHeight="1" x14ac:dyDescent="0.2">
      <c r="A288" s="56" t="s">
        <v>587</v>
      </c>
      <c r="B288" s="46" t="s">
        <v>588</v>
      </c>
      <c r="C288" s="93">
        <v>195</v>
      </c>
      <c r="D288" s="95">
        <v>45712</v>
      </c>
    </row>
    <row r="289" spans="1:4" ht="19.5" customHeight="1" x14ac:dyDescent="0.2">
      <c r="A289" s="56" t="s">
        <v>157</v>
      </c>
      <c r="B289" s="46" t="s">
        <v>160</v>
      </c>
      <c r="C289" s="93">
        <v>194.46</v>
      </c>
      <c r="D289" s="95">
        <v>45693</v>
      </c>
    </row>
    <row r="290" spans="1:4" ht="19.5" customHeight="1" x14ac:dyDescent="0.2">
      <c r="A290" s="56" t="s">
        <v>159</v>
      </c>
      <c r="B290" s="46" t="s">
        <v>160</v>
      </c>
      <c r="C290" s="93">
        <v>194.32</v>
      </c>
      <c r="D290" s="95">
        <v>45693</v>
      </c>
    </row>
    <row r="291" spans="1:4" ht="19.5" customHeight="1" x14ac:dyDescent="0.2">
      <c r="A291" s="56" t="s">
        <v>231</v>
      </c>
      <c r="B291" s="46" t="s">
        <v>589</v>
      </c>
      <c r="C291" s="93">
        <v>187.73</v>
      </c>
      <c r="D291" s="95">
        <v>45699</v>
      </c>
    </row>
    <row r="292" spans="1:4" ht="19.5" customHeight="1" x14ac:dyDescent="0.2">
      <c r="A292" s="56" t="s">
        <v>590</v>
      </c>
      <c r="B292" s="46" t="s">
        <v>591</v>
      </c>
      <c r="C292" s="93">
        <v>185.22</v>
      </c>
      <c r="D292" s="95">
        <v>45700</v>
      </c>
    </row>
    <row r="293" spans="1:4" ht="19.5" customHeight="1" x14ac:dyDescent="0.2">
      <c r="A293" s="56" t="s">
        <v>592</v>
      </c>
      <c r="B293" s="46" t="s">
        <v>593</v>
      </c>
      <c r="C293" s="93">
        <v>185</v>
      </c>
      <c r="D293" s="95">
        <v>45693</v>
      </c>
    </row>
    <row r="294" spans="1:4" ht="19.5" customHeight="1" x14ac:dyDescent="0.2">
      <c r="A294" s="56" t="s">
        <v>594</v>
      </c>
      <c r="B294" s="46" t="s">
        <v>595</v>
      </c>
      <c r="C294" s="93">
        <v>185</v>
      </c>
      <c r="D294" s="95">
        <v>45709</v>
      </c>
    </row>
    <row r="295" spans="1:4" ht="19.5" customHeight="1" x14ac:dyDescent="0.2">
      <c r="A295" s="56" t="s">
        <v>596</v>
      </c>
      <c r="B295" s="46" t="s">
        <v>573</v>
      </c>
      <c r="C295" s="93">
        <v>181.86</v>
      </c>
      <c r="D295" s="95">
        <v>45708</v>
      </c>
    </row>
    <row r="296" spans="1:4" ht="19.5" customHeight="1" x14ac:dyDescent="0.2">
      <c r="A296" s="56" t="s">
        <v>224</v>
      </c>
      <c r="B296" s="46" t="s">
        <v>156</v>
      </c>
      <c r="C296" s="93">
        <v>180</v>
      </c>
      <c r="D296" s="95">
        <v>45705</v>
      </c>
    </row>
    <row r="297" spans="1:4" ht="19.5" customHeight="1" x14ac:dyDescent="0.2">
      <c r="A297" s="56" t="s">
        <v>166</v>
      </c>
      <c r="B297" s="46" t="s">
        <v>156</v>
      </c>
      <c r="C297" s="93">
        <v>180</v>
      </c>
      <c r="D297" s="95">
        <v>45705</v>
      </c>
    </row>
    <row r="298" spans="1:4" ht="19.5" customHeight="1" x14ac:dyDescent="0.2">
      <c r="A298" s="56" t="s">
        <v>597</v>
      </c>
      <c r="B298" s="46" t="s">
        <v>156</v>
      </c>
      <c r="C298" s="93">
        <v>180</v>
      </c>
      <c r="D298" s="95">
        <v>45705</v>
      </c>
    </row>
    <row r="299" spans="1:4" ht="19.5" customHeight="1" x14ac:dyDescent="0.2">
      <c r="A299" s="56" t="s">
        <v>598</v>
      </c>
      <c r="B299" s="46" t="s">
        <v>156</v>
      </c>
      <c r="C299" s="93">
        <v>180</v>
      </c>
      <c r="D299" s="95">
        <v>45705</v>
      </c>
    </row>
    <row r="300" spans="1:4" ht="19.5" customHeight="1" x14ac:dyDescent="0.2">
      <c r="A300" s="56" t="s">
        <v>599</v>
      </c>
      <c r="B300" s="46" t="s">
        <v>156</v>
      </c>
      <c r="C300" s="93">
        <v>180</v>
      </c>
      <c r="D300" s="95">
        <v>45705</v>
      </c>
    </row>
    <row r="301" spans="1:4" ht="19.5" customHeight="1" x14ac:dyDescent="0.2">
      <c r="A301" s="56" t="s">
        <v>600</v>
      </c>
      <c r="B301" s="46" t="s">
        <v>156</v>
      </c>
      <c r="C301" s="93">
        <v>180</v>
      </c>
      <c r="D301" s="95">
        <v>45708</v>
      </c>
    </row>
    <row r="302" spans="1:4" ht="19.5" customHeight="1" x14ac:dyDescent="0.2">
      <c r="A302" s="56" t="s">
        <v>601</v>
      </c>
      <c r="B302" s="46" t="s">
        <v>156</v>
      </c>
      <c r="C302" s="93">
        <v>180</v>
      </c>
      <c r="D302" s="95">
        <v>45708</v>
      </c>
    </row>
    <row r="303" spans="1:4" ht="19.5" customHeight="1" x14ac:dyDescent="0.2">
      <c r="A303" s="56" t="s">
        <v>165</v>
      </c>
      <c r="B303" s="46" t="s">
        <v>225</v>
      </c>
      <c r="C303" s="93">
        <v>180</v>
      </c>
      <c r="D303" s="95">
        <v>45709</v>
      </c>
    </row>
    <row r="304" spans="1:4" ht="19.5" customHeight="1" x14ac:dyDescent="0.2">
      <c r="A304" s="56" t="s">
        <v>243</v>
      </c>
      <c r="B304" s="46" t="s">
        <v>602</v>
      </c>
      <c r="C304" s="93">
        <v>180</v>
      </c>
      <c r="D304" s="95">
        <v>45712</v>
      </c>
    </row>
    <row r="305" spans="1:4" ht="19.5" customHeight="1" x14ac:dyDescent="0.2">
      <c r="A305" s="56" t="s">
        <v>450</v>
      </c>
      <c r="B305" s="46" t="s">
        <v>603</v>
      </c>
      <c r="C305" s="93">
        <v>178</v>
      </c>
      <c r="D305" s="95">
        <v>45712</v>
      </c>
    </row>
    <row r="306" spans="1:4" ht="19.5" customHeight="1" x14ac:dyDescent="0.2">
      <c r="A306" s="56" t="s">
        <v>220</v>
      </c>
      <c r="B306" s="46" t="s">
        <v>604</v>
      </c>
      <c r="C306" s="93">
        <v>176.79</v>
      </c>
      <c r="D306" s="95">
        <v>45712</v>
      </c>
    </row>
    <row r="307" spans="1:4" ht="19.5" customHeight="1" x14ac:dyDescent="0.2">
      <c r="A307" s="56" t="s">
        <v>177</v>
      </c>
      <c r="B307" s="46" t="s">
        <v>605</v>
      </c>
      <c r="C307" s="93">
        <v>175</v>
      </c>
      <c r="D307" s="95">
        <v>45700</v>
      </c>
    </row>
    <row r="308" spans="1:4" ht="19.5" customHeight="1" x14ac:dyDescent="0.2">
      <c r="A308" s="56" t="s">
        <v>409</v>
      </c>
      <c r="B308" s="46" t="s">
        <v>606</v>
      </c>
      <c r="C308" s="93">
        <v>173.68</v>
      </c>
      <c r="D308" s="95">
        <v>45712</v>
      </c>
    </row>
    <row r="309" spans="1:4" ht="19.5" customHeight="1" x14ac:dyDescent="0.2">
      <c r="A309" s="56" t="s">
        <v>607</v>
      </c>
      <c r="B309" s="46" t="s">
        <v>608</v>
      </c>
      <c r="C309" s="93">
        <v>170.1</v>
      </c>
      <c r="D309" s="95">
        <v>45700</v>
      </c>
    </row>
    <row r="310" spans="1:4" ht="19.5" customHeight="1" x14ac:dyDescent="0.2">
      <c r="A310" s="56" t="s">
        <v>609</v>
      </c>
      <c r="B310" s="46" t="s">
        <v>156</v>
      </c>
      <c r="C310" s="93">
        <v>170</v>
      </c>
      <c r="D310" s="95">
        <v>45702</v>
      </c>
    </row>
    <row r="311" spans="1:4" ht="19.5" customHeight="1" x14ac:dyDescent="0.2">
      <c r="A311" s="56" t="s">
        <v>610</v>
      </c>
      <c r="B311" s="46" t="s">
        <v>156</v>
      </c>
      <c r="C311" s="93">
        <v>170</v>
      </c>
      <c r="D311" s="95">
        <v>45702</v>
      </c>
    </row>
    <row r="312" spans="1:4" ht="19.5" customHeight="1" x14ac:dyDescent="0.2">
      <c r="A312" s="56" t="s">
        <v>611</v>
      </c>
      <c r="B312" s="46" t="s">
        <v>156</v>
      </c>
      <c r="C312" s="93">
        <v>170</v>
      </c>
      <c r="D312" s="95">
        <v>45702</v>
      </c>
    </row>
    <row r="313" spans="1:4" ht="19.5" customHeight="1" x14ac:dyDescent="0.2">
      <c r="A313" s="56" t="s">
        <v>612</v>
      </c>
      <c r="B313" s="46" t="s">
        <v>156</v>
      </c>
      <c r="C313" s="93">
        <v>170</v>
      </c>
      <c r="D313" s="95">
        <v>45702</v>
      </c>
    </row>
    <row r="314" spans="1:4" ht="19.5" customHeight="1" x14ac:dyDescent="0.2">
      <c r="A314" s="56" t="s">
        <v>610</v>
      </c>
      <c r="B314" s="46" t="s">
        <v>156</v>
      </c>
      <c r="C314" s="93">
        <v>170</v>
      </c>
      <c r="D314" s="95">
        <v>45705</v>
      </c>
    </row>
    <row r="315" spans="1:4" ht="19.5" customHeight="1" x14ac:dyDescent="0.2">
      <c r="A315" s="56" t="s">
        <v>613</v>
      </c>
      <c r="B315" s="46" t="s">
        <v>614</v>
      </c>
      <c r="C315" s="93">
        <v>170</v>
      </c>
      <c r="D315" s="95">
        <v>45708</v>
      </c>
    </row>
    <row r="316" spans="1:4" ht="19.5" customHeight="1" x14ac:dyDescent="0.2">
      <c r="A316" s="56" t="s">
        <v>615</v>
      </c>
      <c r="B316" s="46" t="s">
        <v>595</v>
      </c>
      <c r="C316" s="93">
        <v>170</v>
      </c>
      <c r="D316" s="95">
        <v>45708</v>
      </c>
    </row>
    <row r="317" spans="1:4" ht="19.5" customHeight="1" x14ac:dyDescent="0.2">
      <c r="A317" s="56" t="s">
        <v>616</v>
      </c>
      <c r="B317" s="46" t="s">
        <v>584</v>
      </c>
      <c r="C317" s="93">
        <v>170</v>
      </c>
      <c r="D317" s="95">
        <v>45712</v>
      </c>
    </row>
    <row r="318" spans="1:4" ht="19.5" customHeight="1" x14ac:dyDescent="0.2">
      <c r="A318" s="56" t="s">
        <v>617</v>
      </c>
      <c r="B318" s="46" t="s">
        <v>586</v>
      </c>
      <c r="C318" s="93">
        <v>167.23</v>
      </c>
      <c r="D318" s="95">
        <v>45693</v>
      </c>
    </row>
    <row r="319" spans="1:4" ht="19.5" customHeight="1" x14ac:dyDescent="0.2">
      <c r="A319" s="56" t="s">
        <v>618</v>
      </c>
      <c r="B319" s="46" t="s">
        <v>619</v>
      </c>
      <c r="C319" s="93">
        <v>165.99</v>
      </c>
      <c r="D319" s="95">
        <v>45693</v>
      </c>
    </row>
    <row r="320" spans="1:4" ht="19.5" customHeight="1" x14ac:dyDescent="0.2">
      <c r="A320" s="56" t="s">
        <v>620</v>
      </c>
      <c r="B320" s="46" t="s">
        <v>553</v>
      </c>
      <c r="C320" s="93">
        <v>165.2</v>
      </c>
      <c r="D320" s="95">
        <v>45713</v>
      </c>
    </row>
    <row r="321" spans="1:4" ht="19.5" customHeight="1" x14ac:dyDescent="0.2">
      <c r="A321" s="56" t="s">
        <v>621</v>
      </c>
      <c r="B321" s="46" t="s">
        <v>622</v>
      </c>
      <c r="C321" s="93">
        <v>162.4</v>
      </c>
      <c r="D321" s="95">
        <v>45700</v>
      </c>
    </row>
    <row r="322" spans="1:4" ht="19.5" customHeight="1" x14ac:dyDescent="0.2">
      <c r="A322" s="56" t="s">
        <v>214</v>
      </c>
      <c r="B322" s="46" t="s">
        <v>602</v>
      </c>
      <c r="C322" s="93">
        <v>162.25</v>
      </c>
      <c r="D322" s="95">
        <v>45712</v>
      </c>
    </row>
    <row r="323" spans="1:4" ht="19.5" customHeight="1" x14ac:dyDescent="0.2">
      <c r="A323" s="56" t="s">
        <v>111</v>
      </c>
      <c r="B323" s="46" t="s">
        <v>623</v>
      </c>
      <c r="C323" s="93">
        <v>161.44</v>
      </c>
      <c r="D323" s="95">
        <v>45693</v>
      </c>
    </row>
    <row r="324" spans="1:4" ht="19.5" customHeight="1" x14ac:dyDescent="0.2">
      <c r="A324" s="56" t="s">
        <v>242</v>
      </c>
      <c r="B324" s="46" t="s">
        <v>625</v>
      </c>
      <c r="C324" s="93">
        <v>160</v>
      </c>
      <c r="D324" s="95">
        <v>45712</v>
      </c>
    </row>
    <row r="325" spans="1:4" ht="19.5" customHeight="1" x14ac:dyDescent="0.2">
      <c r="A325" s="56" t="s">
        <v>626</v>
      </c>
      <c r="B325" s="46" t="s">
        <v>627</v>
      </c>
      <c r="C325" s="93">
        <v>158.06</v>
      </c>
      <c r="D325" s="95">
        <v>45695</v>
      </c>
    </row>
    <row r="326" spans="1:4" ht="19.5" customHeight="1" x14ac:dyDescent="0.2">
      <c r="A326" s="56" t="s">
        <v>230</v>
      </c>
      <c r="B326" s="46" t="s">
        <v>628</v>
      </c>
      <c r="C326" s="93">
        <v>157</v>
      </c>
      <c r="D326" s="95">
        <v>45712</v>
      </c>
    </row>
    <row r="327" spans="1:4" ht="19.5" customHeight="1" x14ac:dyDescent="0.2">
      <c r="A327" s="56" t="s">
        <v>145</v>
      </c>
      <c r="B327" s="46" t="s">
        <v>404</v>
      </c>
      <c r="C327" s="93">
        <v>156.36000000000001</v>
      </c>
      <c r="D327" s="95">
        <v>45705</v>
      </c>
    </row>
    <row r="328" spans="1:4" ht="19.5" customHeight="1" x14ac:dyDescent="0.2">
      <c r="A328" s="56" t="s">
        <v>150</v>
      </c>
      <c r="B328" s="46" t="s">
        <v>629</v>
      </c>
      <c r="C328" s="93">
        <v>154.1</v>
      </c>
      <c r="D328" s="95">
        <v>45700</v>
      </c>
    </row>
    <row r="329" spans="1:4" ht="19.5" customHeight="1" x14ac:dyDescent="0.2">
      <c r="A329" s="56" t="s">
        <v>630</v>
      </c>
      <c r="B329" s="46" t="s">
        <v>631</v>
      </c>
      <c r="C329" s="93">
        <v>152.6</v>
      </c>
      <c r="D329" s="95">
        <v>45693</v>
      </c>
    </row>
    <row r="330" spans="1:4" ht="19.5" customHeight="1" x14ac:dyDescent="0.2">
      <c r="A330" s="56" t="s">
        <v>632</v>
      </c>
      <c r="B330" s="46" t="s">
        <v>633</v>
      </c>
      <c r="C330" s="93">
        <v>150</v>
      </c>
      <c r="D330" s="95">
        <v>45693</v>
      </c>
    </row>
    <row r="331" spans="1:4" ht="19.5" customHeight="1" x14ac:dyDescent="0.2">
      <c r="A331" s="56" t="s">
        <v>172</v>
      </c>
      <c r="B331" s="46" t="s">
        <v>604</v>
      </c>
      <c r="C331" s="93">
        <v>149.1</v>
      </c>
      <c r="D331" s="95">
        <v>45712</v>
      </c>
    </row>
    <row r="332" spans="1:4" ht="19.5" customHeight="1" x14ac:dyDescent="0.2">
      <c r="A332" s="56" t="s">
        <v>507</v>
      </c>
      <c r="B332" s="46" t="s">
        <v>634</v>
      </c>
      <c r="C332" s="93">
        <v>141.24</v>
      </c>
      <c r="D332" s="95">
        <v>45702</v>
      </c>
    </row>
    <row r="333" spans="1:4" ht="19.5" customHeight="1" x14ac:dyDescent="0.2">
      <c r="A333" s="56" t="s">
        <v>635</v>
      </c>
      <c r="B333" s="46" t="s">
        <v>636</v>
      </c>
      <c r="C333" s="93">
        <v>140</v>
      </c>
      <c r="D333" s="95">
        <v>45693</v>
      </c>
    </row>
    <row r="334" spans="1:4" ht="19.5" customHeight="1" x14ac:dyDescent="0.2">
      <c r="A334" s="56" t="s">
        <v>637</v>
      </c>
      <c r="B334" s="46" t="s">
        <v>593</v>
      </c>
      <c r="C334" s="93">
        <v>140</v>
      </c>
      <c r="D334" s="95">
        <v>45693</v>
      </c>
    </row>
    <row r="335" spans="1:4" ht="19.5" customHeight="1" x14ac:dyDescent="0.2">
      <c r="A335" s="56" t="s">
        <v>638</v>
      </c>
      <c r="B335" s="46" t="s">
        <v>593</v>
      </c>
      <c r="C335" s="93">
        <v>140</v>
      </c>
      <c r="D335" s="95">
        <v>45693</v>
      </c>
    </row>
    <row r="336" spans="1:4" ht="19.5" customHeight="1" x14ac:dyDescent="0.2">
      <c r="A336" s="56" t="s">
        <v>639</v>
      </c>
      <c r="B336" s="46" t="s">
        <v>640</v>
      </c>
      <c r="C336" s="93">
        <v>138.65</v>
      </c>
      <c r="D336" s="95">
        <v>45693</v>
      </c>
    </row>
    <row r="337" spans="1:4" ht="19.5" customHeight="1" x14ac:dyDescent="0.2">
      <c r="A337" s="56" t="s">
        <v>129</v>
      </c>
      <c r="B337" s="46" t="s">
        <v>371</v>
      </c>
      <c r="C337" s="93">
        <v>136.38999999999999</v>
      </c>
      <c r="D337" s="95">
        <v>45713</v>
      </c>
    </row>
    <row r="338" spans="1:4" ht="19.5" customHeight="1" x14ac:dyDescent="0.2">
      <c r="A338" s="56" t="s">
        <v>220</v>
      </c>
      <c r="B338" s="46" t="s">
        <v>641</v>
      </c>
      <c r="C338" s="93">
        <v>135.44999999999999</v>
      </c>
      <c r="D338" s="95">
        <v>45693</v>
      </c>
    </row>
    <row r="339" spans="1:4" ht="19.5" customHeight="1" x14ac:dyDescent="0.2">
      <c r="A339" s="56" t="s">
        <v>209</v>
      </c>
      <c r="B339" s="46" t="s">
        <v>302</v>
      </c>
      <c r="C339" s="93">
        <v>129</v>
      </c>
      <c r="D339" s="95">
        <v>45705</v>
      </c>
    </row>
    <row r="340" spans="1:4" ht="19.5" customHeight="1" x14ac:dyDescent="0.2">
      <c r="A340" s="56" t="s">
        <v>642</v>
      </c>
      <c r="B340" s="46" t="s">
        <v>643</v>
      </c>
      <c r="C340" s="93">
        <v>127.65</v>
      </c>
      <c r="D340" s="95">
        <v>45693</v>
      </c>
    </row>
    <row r="341" spans="1:4" ht="19.5" customHeight="1" x14ac:dyDescent="0.2">
      <c r="A341" s="56" t="s">
        <v>644</v>
      </c>
      <c r="B341" s="46" t="s">
        <v>645</v>
      </c>
      <c r="C341" s="93">
        <v>127.26</v>
      </c>
      <c r="D341" s="95">
        <v>45693</v>
      </c>
    </row>
    <row r="342" spans="1:4" ht="19.5" customHeight="1" x14ac:dyDescent="0.2">
      <c r="A342" s="56" t="s">
        <v>646</v>
      </c>
      <c r="B342" s="46" t="s">
        <v>144</v>
      </c>
      <c r="C342" s="93">
        <v>125</v>
      </c>
      <c r="D342" s="95">
        <v>45692</v>
      </c>
    </row>
    <row r="343" spans="1:4" ht="19.5" customHeight="1" x14ac:dyDescent="0.2">
      <c r="A343" s="56" t="s">
        <v>234</v>
      </c>
      <c r="B343" s="46" t="s">
        <v>550</v>
      </c>
      <c r="C343" s="93">
        <v>124.48</v>
      </c>
      <c r="D343" s="95">
        <v>45708</v>
      </c>
    </row>
    <row r="344" spans="1:4" ht="19.5" customHeight="1" x14ac:dyDescent="0.2">
      <c r="A344" s="56" t="s">
        <v>305</v>
      </c>
      <c r="B344" s="46" t="s">
        <v>647</v>
      </c>
      <c r="C344" s="93">
        <v>122.5</v>
      </c>
      <c r="D344" s="95">
        <v>45705</v>
      </c>
    </row>
    <row r="345" spans="1:4" ht="19.5" customHeight="1" x14ac:dyDescent="0.2">
      <c r="A345" s="56" t="s">
        <v>648</v>
      </c>
      <c r="B345" s="46" t="s">
        <v>624</v>
      </c>
      <c r="C345" s="93">
        <v>120</v>
      </c>
      <c r="D345" s="95">
        <v>45692</v>
      </c>
    </row>
    <row r="346" spans="1:4" ht="19.5" customHeight="1" x14ac:dyDescent="0.2">
      <c r="A346" s="56" t="s">
        <v>639</v>
      </c>
      <c r="B346" s="46" t="s">
        <v>649</v>
      </c>
      <c r="C346" s="93">
        <v>120</v>
      </c>
      <c r="D346" s="95">
        <v>45692</v>
      </c>
    </row>
    <row r="347" spans="1:4" ht="19.5" customHeight="1" x14ac:dyDescent="0.2">
      <c r="A347" s="56" t="s">
        <v>650</v>
      </c>
      <c r="B347" s="46" t="s">
        <v>651</v>
      </c>
      <c r="C347" s="93">
        <v>120</v>
      </c>
      <c r="D347" s="95">
        <v>45708</v>
      </c>
    </row>
    <row r="348" spans="1:4" ht="19.5" customHeight="1" x14ac:dyDescent="0.2">
      <c r="A348" s="56" t="s">
        <v>112</v>
      </c>
      <c r="B348" s="46" t="s">
        <v>93</v>
      </c>
      <c r="C348" s="93">
        <v>118.85</v>
      </c>
      <c r="D348" s="95">
        <v>45692</v>
      </c>
    </row>
    <row r="349" spans="1:4" ht="19.5" customHeight="1" x14ac:dyDescent="0.2">
      <c r="A349" s="56" t="s">
        <v>112</v>
      </c>
      <c r="B349" s="46" t="s">
        <v>652</v>
      </c>
      <c r="C349" s="93">
        <v>118.85</v>
      </c>
      <c r="D349" s="95">
        <v>45702</v>
      </c>
    </row>
    <row r="350" spans="1:4" ht="19.5" customHeight="1" x14ac:dyDescent="0.2">
      <c r="A350" s="56" t="s">
        <v>112</v>
      </c>
      <c r="B350" s="46" t="s">
        <v>653</v>
      </c>
      <c r="C350" s="93">
        <v>118.85</v>
      </c>
      <c r="D350" s="95">
        <v>45712</v>
      </c>
    </row>
    <row r="351" spans="1:4" ht="19.5" customHeight="1" x14ac:dyDescent="0.2">
      <c r="A351" s="56" t="s">
        <v>654</v>
      </c>
      <c r="B351" s="46" t="s">
        <v>655</v>
      </c>
      <c r="C351" s="93">
        <v>118.19</v>
      </c>
      <c r="D351" s="95">
        <v>45693</v>
      </c>
    </row>
    <row r="352" spans="1:4" ht="19.5" customHeight="1" x14ac:dyDescent="0.2">
      <c r="A352" s="56" t="s">
        <v>656</v>
      </c>
      <c r="B352" s="46" t="s">
        <v>657</v>
      </c>
      <c r="C352" s="93">
        <v>117.6</v>
      </c>
      <c r="D352" s="95">
        <v>45693</v>
      </c>
    </row>
    <row r="353" spans="1:4" ht="19.5" customHeight="1" x14ac:dyDescent="0.2">
      <c r="A353" s="56" t="s">
        <v>428</v>
      </c>
      <c r="B353" s="46" t="s">
        <v>311</v>
      </c>
      <c r="C353" s="93">
        <v>112.5</v>
      </c>
      <c r="D353" s="95">
        <v>45692</v>
      </c>
    </row>
    <row r="354" spans="1:4" ht="19.5" customHeight="1" x14ac:dyDescent="0.2">
      <c r="A354" s="56" t="s">
        <v>178</v>
      </c>
      <c r="B354" s="46" t="s">
        <v>657</v>
      </c>
      <c r="C354" s="93">
        <v>110.04</v>
      </c>
      <c r="D354" s="95">
        <v>45695</v>
      </c>
    </row>
    <row r="355" spans="1:4" ht="19.5" customHeight="1" x14ac:dyDescent="0.2">
      <c r="A355" s="56" t="s">
        <v>92</v>
      </c>
      <c r="B355" s="46" t="s">
        <v>658</v>
      </c>
      <c r="C355" s="93">
        <v>109.8</v>
      </c>
      <c r="D355" s="95">
        <v>45699</v>
      </c>
    </row>
    <row r="356" spans="1:4" ht="19.5" customHeight="1" x14ac:dyDescent="0.2">
      <c r="A356" s="56" t="s">
        <v>659</v>
      </c>
      <c r="B356" s="46" t="s">
        <v>660</v>
      </c>
      <c r="C356" s="93">
        <v>103.16</v>
      </c>
      <c r="D356" s="95">
        <v>45713</v>
      </c>
    </row>
    <row r="357" spans="1:4" ht="19.5" customHeight="1" x14ac:dyDescent="0.2">
      <c r="A357" s="56" t="s">
        <v>139</v>
      </c>
      <c r="B357" s="46" t="s">
        <v>661</v>
      </c>
      <c r="C357" s="93">
        <v>102.73</v>
      </c>
      <c r="D357" s="95">
        <v>45712</v>
      </c>
    </row>
    <row r="358" spans="1:4" ht="19.5" customHeight="1" x14ac:dyDescent="0.2">
      <c r="A358" s="56" t="s">
        <v>106</v>
      </c>
      <c r="B358" s="46" t="s">
        <v>404</v>
      </c>
      <c r="C358" s="93">
        <v>101.85</v>
      </c>
      <c r="D358" s="95">
        <v>45712</v>
      </c>
    </row>
    <row r="359" spans="1:4" ht="19.5" customHeight="1" x14ac:dyDescent="0.2">
      <c r="A359" s="56" t="s">
        <v>216</v>
      </c>
      <c r="B359" s="46" t="s">
        <v>432</v>
      </c>
      <c r="C359" s="93">
        <v>100</v>
      </c>
      <c r="D359" s="95">
        <v>45693</v>
      </c>
    </row>
    <row r="360" spans="1:4" ht="19.5" customHeight="1" x14ac:dyDescent="0.2">
      <c r="A360" s="56" t="s">
        <v>662</v>
      </c>
      <c r="B360" s="46" t="s">
        <v>663</v>
      </c>
      <c r="C360" s="93">
        <v>100</v>
      </c>
      <c r="D360" s="95">
        <v>45699</v>
      </c>
    </row>
    <row r="361" spans="1:4" ht="19.5" customHeight="1" x14ac:dyDescent="0.2">
      <c r="A361" s="56" t="s">
        <v>128</v>
      </c>
      <c r="B361" s="46" t="s">
        <v>395</v>
      </c>
      <c r="C361" s="93">
        <v>99</v>
      </c>
      <c r="D361" s="95">
        <v>45699</v>
      </c>
    </row>
    <row r="362" spans="1:4" ht="19.5" customHeight="1" x14ac:dyDescent="0.2">
      <c r="A362" s="56" t="s">
        <v>175</v>
      </c>
      <c r="B362" s="46" t="s">
        <v>361</v>
      </c>
      <c r="C362" s="93">
        <v>94.34</v>
      </c>
      <c r="D362" s="95">
        <v>45712</v>
      </c>
    </row>
    <row r="363" spans="1:4" ht="19.5" customHeight="1" x14ac:dyDescent="0.2">
      <c r="A363" s="56" t="s">
        <v>229</v>
      </c>
      <c r="B363" s="46" t="s">
        <v>658</v>
      </c>
      <c r="C363" s="93">
        <v>94.33</v>
      </c>
      <c r="D363" s="95">
        <v>45714</v>
      </c>
    </row>
    <row r="364" spans="1:4" ht="19.5" customHeight="1" x14ac:dyDescent="0.2">
      <c r="A364" s="56" t="s">
        <v>231</v>
      </c>
      <c r="B364" s="46" t="s">
        <v>664</v>
      </c>
      <c r="C364" s="93">
        <v>93.86</v>
      </c>
      <c r="D364" s="95">
        <v>45712</v>
      </c>
    </row>
    <row r="365" spans="1:4" ht="19.5" customHeight="1" x14ac:dyDescent="0.2">
      <c r="A365" s="56" t="s">
        <v>665</v>
      </c>
      <c r="B365" s="46" t="s">
        <v>666</v>
      </c>
      <c r="C365" s="93">
        <v>92.89</v>
      </c>
      <c r="D365" s="95">
        <v>45700</v>
      </c>
    </row>
    <row r="366" spans="1:4" ht="19.5" customHeight="1" x14ac:dyDescent="0.2">
      <c r="A366" s="56" t="s">
        <v>234</v>
      </c>
      <c r="B366" s="46" t="s">
        <v>235</v>
      </c>
      <c r="C366" s="93">
        <v>92.75</v>
      </c>
      <c r="D366" s="95">
        <v>45713</v>
      </c>
    </row>
    <row r="367" spans="1:4" ht="19.5" customHeight="1" x14ac:dyDescent="0.2">
      <c r="A367" s="56" t="s">
        <v>667</v>
      </c>
      <c r="B367" s="46" t="s">
        <v>573</v>
      </c>
      <c r="C367" s="93">
        <v>88.9</v>
      </c>
      <c r="D367" s="95">
        <v>45700</v>
      </c>
    </row>
    <row r="368" spans="1:4" ht="19.5" customHeight="1" x14ac:dyDescent="0.2">
      <c r="A368" s="56" t="s">
        <v>219</v>
      </c>
      <c r="B368" s="46" t="s">
        <v>668</v>
      </c>
      <c r="C368" s="93">
        <v>88.53</v>
      </c>
      <c r="D368" s="95">
        <v>45699</v>
      </c>
    </row>
    <row r="369" spans="1:4" ht="19.5" customHeight="1" x14ac:dyDescent="0.2">
      <c r="A369" s="56" t="s">
        <v>500</v>
      </c>
      <c r="B369" s="46" t="s">
        <v>371</v>
      </c>
      <c r="C369" s="93">
        <v>86.12</v>
      </c>
      <c r="D369" s="95">
        <v>45713</v>
      </c>
    </row>
    <row r="370" spans="1:4" ht="19.5" customHeight="1" x14ac:dyDescent="0.2">
      <c r="A370" s="56" t="s">
        <v>507</v>
      </c>
      <c r="B370" s="46" t="s">
        <v>669</v>
      </c>
      <c r="C370" s="93">
        <v>83.02</v>
      </c>
      <c r="D370" s="95">
        <v>45709</v>
      </c>
    </row>
    <row r="371" spans="1:4" ht="19.5" customHeight="1" x14ac:dyDescent="0.2">
      <c r="A371" s="56" t="s">
        <v>151</v>
      </c>
      <c r="B371" s="46" t="s">
        <v>179</v>
      </c>
      <c r="C371" s="93">
        <v>82.74</v>
      </c>
      <c r="D371" s="95">
        <v>45700</v>
      </c>
    </row>
    <row r="372" spans="1:4" ht="19.5" customHeight="1" x14ac:dyDescent="0.2">
      <c r="A372" s="56" t="s">
        <v>670</v>
      </c>
      <c r="B372" s="46" t="s">
        <v>671</v>
      </c>
      <c r="C372" s="93">
        <v>81.900000000000006</v>
      </c>
      <c r="D372" s="95">
        <v>45708</v>
      </c>
    </row>
    <row r="373" spans="1:4" ht="19.5" customHeight="1" x14ac:dyDescent="0.2">
      <c r="A373" s="56" t="s">
        <v>672</v>
      </c>
      <c r="B373" s="46" t="s">
        <v>673</v>
      </c>
      <c r="C373" s="93">
        <v>80.930000000000007</v>
      </c>
      <c r="D373" s="95">
        <v>45700</v>
      </c>
    </row>
    <row r="374" spans="1:4" ht="19.5" customHeight="1" x14ac:dyDescent="0.2">
      <c r="A374" s="56" t="s">
        <v>674</v>
      </c>
      <c r="B374" s="46" t="s">
        <v>675</v>
      </c>
      <c r="C374" s="93">
        <v>80.88</v>
      </c>
      <c r="D374" s="95">
        <v>45709</v>
      </c>
    </row>
    <row r="375" spans="1:4" ht="19.5" customHeight="1" x14ac:dyDescent="0.2">
      <c r="A375" s="56" t="s">
        <v>676</v>
      </c>
      <c r="B375" s="46" t="s">
        <v>677</v>
      </c>
      <c r="C375" s="93">
        <v>79.75</v>
      </c>
      <c r="D375" s="95">
        <v>45712</v>
      </c>
    </row>
    <row r="376" spans="1:4" ht="19.5" customHeight="1" x14ac:dyDescent="0.2">
      <c r="A376" s="56" t="s">
        <v>238</v>
      </c>
      <c r="B376" s="46" t="s">
        <v>284</v>
      </c>
      <c r="C376" s="93">
        <v>75</v>
      </c>
      <c r="D376" s="95">
        <v>45699</v>
      </c>
    </row>
    <row r="377" spans="1:4" ht="19.5" customHeight="1" x14ac:dyDescent="0.2">
      <c r="A377" s="56" t="s">
        <v>237</v>
      </c>
      <c r="B377" s="46" t="s">
        <v>658</v>
      </c>
      <c r="C377" s="93">
        <v>75</v>
      </c>
      <c r="D377" s="95">
        <v>45700</v>
      </c>
    </row>
    <row r="378" spans="1:4" ht="19.5" customHeight="1" x14ac:dyDescent="0.2">
      <c r="A378" s="56" t="s">
        <v>532</v>
      </c>
      <c r="B378" s="46" t="s">
        <v>678</v>
      </c>
      <c r="C378" s="93">
        <v>74.900000000000006</v>
      </c>
      <c r="D378" s="95">
        <v>45693</v>
      </c>
    </row>
    <row r="379" spans="1:4" ht="19.5" customHeight="1" x14ac:dyDescent="0.2">
      <c r="A379" s="56" t="s">
        <v>214</v>
      </c>
      <c r="B379" s="46" t="s">
        <v>679</v>
      </c>
      <c r="C379" s="93">
        <v>74.900000000000006</v>
      </c>
      <c r="D379" s="95">
        <v>45699</v>
      </c>
    </row>
    <row r="380" spans="1:4" ht="19.5" customHeight="1" x14ac:dyDescent="0.2">
      <c r="A380" s="56" t="s">
        <v>215</v>
      </c>
      <c r="B380" s="46" t="s">
        <v>680</v>
      </c>
      <c r="C380" s="93">
        <v>72.650000000000006</v>
      </c>
      <c r="D380" s="95">
        <v>45695</v>
      </c>
    </row>
    <row r="381" spans="1:4" ht="19.5" customHeight="1" x14ac:dyDescent="0.2">
      <c r="A381" s="56" t="s">
        <v>239</v>
      </c>
      <c r="B381" s="46" t="s">
        <v>681</v>
      </c>
      <c r="C381" s="93">
        <v>71.959999999999994</v>
      </c>
      <c r="D381" s="95">
        <v>45699</v>
      </c>
    </row>
    <row r="382" spans="1:4" ht="19.5" customHeight="1" x14ac:dyDescent="0.2">
      <c r="A382" s="56" t="s">
        <v>500</v>
      </c>
      <c r="B382" s="46" t="s">
        <v>394</v>
      </c>
      <c r="C382" s="93">
        <v>70.11</v>
      </c>
      <c r="D382" s="95">
        <v>45712</v>
      </c>
    </row>
    <row r="383" spans="1:4" ht="19.5" customHeight="1" x14ac:dyDescent="0.2">
      <c r="A383" s="56" t="s">
        <v>529</v>
      </c>
      <c r="B383" s="46" t="s">
        <v>682</v>
      </c>
      <c r="C383" s="93">
        <v>69.599999999999994</v>
      </c>
      <c r="D383" s="95">
        <v>45706</v>
      </c>
    </row>
    <row r="384" spans="1:4" ht="19.5" customHeight="1" x14ac:dyDescent="0.2">
      <c r="A384" s="56" t="s">
        <v>84</v>
      </c>
      <c r="B384" s="46" t="s">
        <v>683</v>
      </c>
      <c r="C384" s="93">
        <v>68.010000000000005</v>
      </c>
      <c r="D384" s="95">
        <v>45699</v>
      </c>
    </row>
    <row r="385" spans="1:4" ht="19.5" customHeight="1" x14ac:dyDescent="0.2">
      <c r="A385" s="56" t="s">
        <v>114</v>
      </c>
      <c r="B385" s="46" t="s">
        <v>684</v>
      </c>
      <c r="C385" s="93">
        <v>68</v>
      </c>
      <c r="D385" s="95">
        <v>45692</v>
      </c>
    </row>
    <row r="386" spans="1:4" ht="19.5" customHeight="1" x14ac:dyDescent="0.2">
      <c r="A386" s="56" t="s">
        <v>167</v>
      </c>
      <c r="B386" s="46" t="s">
        <v>685</v>
      </c>
      <c r="C386" s="93">
        <v>67.05</v>
      </c>
      <c r="D386" s="95">
        <v>45708</v>
      </c>
    </row>
    <row r="387" spans="1:4" ht="19.5" customHeight="1" x14ac:dyDescent="0.2">
      <c r="A387" s="56" t="s">
        <v>143</v>
      </c>
      <c r="B387" s="46" t="s">
        <v>496</v>
      </c>
      <c r="C387" s="93">
        <v>65</v>
      </c>
      <c r="D387" s="95">
        <v>45702</v>
      </c>
    </row>
    <row r="388" spans="1:4" ht="19.5" customHeight="1" x14ac:dyDescent="0.2">
      <c r="A388" s="56" t="s">
        <v>686</v>
      </c>
      <c r="B388" s="46" t="s">
        <v>660</v>
      </c>
      <c r="C388" s="93">
        <v>63.14</v>
      </c>
      <c r="D388" s="95">
        <v>45713</v>
      </c>
    </row>
    <row r="389" spans="1:4" ht="19.5" customHeight="1" x14ac:dyDescent="0.2">
      <c r="A389" s="56" t="s">
        <v>138</v>
      </c>
      <c r="B389" s="46" t="s">
        <v>457</v>
      </c>
      <c r="C389" s="93">
        <v>60.85</v>
      </c>
      <c r="D389" s="95">
        <v>45713</v>
      </c>
    </row>
    <row r="390" spans="1:4" ht="19.5" customHeight="1" x14ac:dyDescent="0.2">
      <c r="A390" s="56" t="s">
        <v>240</v>
      </c>
      <c r="B390" s="46" t="s">
        <v>283</v>
      </c>
      <c r="C390" s="93">
        <v>60</v>
      </c>
      <c r="D390" s="95">
        <v>45700</v>
      </c>
    </row>
    <row r="391" spans="1:4" ht="19.5" customHeight="1" x14ac:dyDescent="0.2">
      <c r="A391" s="56" t="s">
        <v>596</v>
      </c>
      <c r="B391" s="46" t="s">
        <v>573</v>
      </c>
      <c r="C391" s="93">
        <v>59.5</v>
      </c>
      <c r="D391" s="95">
        <v>45693</v>
      </c>
    </row>
    <row r="392" spans="1:4" ht="19.5" customHeight="1" x14ac:dyDescent="0.2">
      <c r="A392" s="56" t="s">
        <v>687</v>
      </c>
      <c r="B392" s="46" t="s">
        <v>158</v>
      </c>
      <c r="C392" s="93">
        <v>58.8</v>
      </c>
      <c r="D392" s="95">
        <v>45708</v>
      </c>
    </row>
    <row r="393" spans="1:4" ht="19.5" customHeight="1" x14ac:dyDescent="0.2">
      <c r="A393" s="56" t="s">
        <v>167</v>
      </c>
      <c r="B393" s="46" t="s">
        <v>688</v>
      </c>
      <c r="C393" s="93">
        <v>55.8</v>
      </c>
      <c r="D393" s="95">
        <v>45700</v>
      </c>
    </row>
    <row r="394" spans="1:4" ht="19.5" customHeight="1" x14ac:dyDescent="0.2">
      <c r="A394" s="56" t="s">
        <v>233</v>
      </c>
      <c r="B394" s="46" t="s">
        <v>689</v>
      </c>
      <c r="C394" s="93">
        <v>55.31</v>
      </c>
      <c r="D394" s="95">
        <v>45693</v>
      </c>
    </row>
    <row r="395" spans="1:4" ht="19.5" customHeight="1" x14ac:dyDescent="0.2">
      <c r="A395" s="56" t="s">
        <v>690</v>
      </c>
      <c r="B395" s="46" t="s">
        <v>573</v>
      </c>
      <c r="C395" s="93">
        <v>53.34</v>
      </c>
      <c r="D395" s="95">
        <v>45700</v>
      </c>
    </row>
    <row r="396" spans="1:4" ht="19.5" customHeight="1" x14ac:dyDescent="0.2">
      <c r="A396" s="56" t="s">
        <v>244</v>
      </c>
      <c r="B396" s="46" t="s">
        <v>691</v>
      </c>
      <c r="C396" s="93">
        <v>53</v>
      </c>
      <c r="D396" s="95">
        <v>45712</v>
      </c>
    </row>
    <row r="397" spans="1:4" ht="19.5" customHeight="1" x14ac:dyDescent="0.2">
      <c r="A397" s="56" t="s">
        <v>80</v>
      </c>
      <c r="B397" s="46" t="s">
        <v>692</v>
      </c>
      <c r="C397" s="93">
        <v>50.62</v>
      </c>
      <c r="D397" s="95">
        <v>45715</v>
      </c>
    </row>
    <row r="398" spans="1:4" ht="19.5" customHeight="1" x14ac:dyDescent="0.2">
      <c r="A398" s="56" t="s">
        <v>136</v>
      </c>
      <c r="B398" s="46" t="s">
        <v>693</v>
      </c>
      <c r="C398" s="93">
        <v>50</v>
      </c>
      <c r="D398" s="95">
        <v>45708</v>
      </c>
    </row>
    <row r="399" spans="1:4" ht="19.5" customHeight="1" x14ac:dyDescent="0.2">
      <c r="A399" s="56" t="s">
        <v>694</v>
      </c>
      <c r="B399" s="46" t="s">
        <v>695</v>
      </c>
      <c r="C399" s="93">
        <v>50</v>
      </c>
      <c r="D399" s="95">
        <v>45712</v>
      </c>
    </row>
    <row r="400" spans="1:4" ht="19.5" customHeight="1" x14ac:dyDescent="0.2">
      <c r="A400" s="56" t="s">
        <v>696</v>
      </c>
      <c r="B400" s="46" t="s">
        <v>645</v>
      </c>
      <c r="C400" s="93">
        <v>46.34</v>
      </c>
      <c r="D400" s="95">
        <v>45693</v>
      </c>
    </row>
    <row r="401" spans="1:4" ht="19.5" customHeight="1" x14ac:dyDescent="0.2">
      <c r="A401" s="56" t="s">
        <v>500</v>
      </c>
      <c r="B401" s="46" t="s">
        <v>697</v>
      </c>
      <c r="C401" s="93">
        <v>44.98</v>
      </c>
      <c r="D401" s="95">
        <v>45705</v>
      </c>
    </row>
    <row r="402" spans="1:4" ht="19.5" customHeight="1" x14ac:dyDescent="0.2">
      <c r="A402" s="56" t="s">
        <v>105</v>
      </c>
      <c r="B402" s="46" t="s">
        <v>567</v>
      </c>
      <c r="C402" s="93">
        <v>44.95</v>
      </c>
      <c r="D402" s="95">
        <v>45692</v>
      </c>
    </row>
    <row r="403" spans="1:4" ht="19.5" customHeight="1" x14ac:dyDescent="0.2">
      <c r="A403" s="56" t="s">
        <v>698</v>
      </c>
      <c r="B403" s="46" t="s">
        <v>699</v>
      </c>
      <c r="C403" s="93">
        <v>41.86</v>
      </c>
      <c r="D403" s="95">
        <v>45693</v>
      </c>
    </row>
    <row r="404" spans="1:4" ht="19.5" customHeight="1" x14ac:dyDescent="0.2">
      <c r="A404" s="56" t="s">
        <v>206</v>
      </c>
      <c r="B404" s="46" t="s">
        <v>700</v>
      </c>
      <c r="C404" s="93">
        <v>40.119999999999997</v>
      </c>
      <c r="D404" s="95">
        <v>45693</v>
      </c>
    </row>
    <row r="405" spans="1:4" ht="19.5" customHeight="1" x14ac:dyDescent="0.2">
      <c r="A405" s="56" t="s">
        <v>701</v>
      </c>
      <c r="B405" s="46" t="s">
        <v>624</v>
      </c>
      <c r="C405" s="93">
        <v>40</v>
      </c>
      <c r="D405" s="95">
        <v>45692</v>
      </c>
    </row>
    <row r="406" spans="1:4" ht="19.5" customHeight="1" x14ac:dyDescent="0.2">
      <c r="A406" s="56" t="s">
        <v>702</v>
      </c>
      <c r="B406" s="46" t="s">
        <v>624</v>
      </c>
      <c r="C406" s="93">
        <v>40</v>
      </c>
      <c r="D406" s="95">
        <v>45692</v>
      </c>
    </row>
    <row r="407" spans="1:4" ht="19.5" customHeight="1" x14ac:dyDescent="0.2">
      <c r="A407" s="56" t="s">
        <v>703</v>
      </c>
      <c r="B407" s="46" t="s">
        <v>704</v>
      </c>
      <c r="C407" s="93">
        <v>38.64</v>
      </c>
      <c r="D407" s="95">
        <v>45693</v>
      </c>
    </row>
    <row r="408" spans="1:4" ht="19.5" customHeight="1" x14ac:dyDescent="0.2">
      <c r="A408" s="56" t="s">
        <v>149</v>
      </c>
      <c r="B408" s="46" t="s">
        <v>705</v>
      </c>
      <c r="C408" s="93">
        <v>37.5</v>
      </c>
      <c r="D408" s="95">
        <v>45705</v>
      </c>
    </row>
    <row r="409" spans="1:4" ht="19.5" customHeight="1" x14ac:dyDescent="0.2">
      <c r="A409" s="56" t="s">
        <v>244</v>
      </c>
      <c r="B409" s="46" t="s">
        <v>706</v>
      </c>
      <c r="C409" s="93">
        <v>37</v>
      </c>
      <c r="D409" s="95">
        <v>45699</v>
      </c>
    </row>
    <row r="410" spans="1:4" ht="19.5" customHeight="1" x14ac:dyDescent="0.2">
      <c r="A410" s="56" t="s">
        <v>126</v>
      </c>
      <c r="B410" s="46" t="s">
        <v>302</v>
      </c>
      <c r="C410" s="93">
        <v>36</v>
      </c>
      <c r="D410" s="95">
        <v>45709</v>
      </c>
    </row>
    <row r="411" spans="1:4" ht="19.5" customHeight="1" x14ac:dyDescent="0.2">
      <c r="A411" s="56" t="s">
        <v>223</v>
      </c>
      <c r="B411" s="46" t="s">
        <v>707</v>
      </c>
      <c r="C411" s="93">
        <v>29.95</v>
      </c>
      <c r="D411" s="95">
        <v>45709</v>
      </c>
    </row>
    <row r="412" spans="1:4" ht="19.5" customHeight="1" x14ac:dyDescent="0.2">
      <c r="A412" s="56" t="s">
        <v>708</v>
      </c>
      <c r="B412" s="46" t="s">
        <v>709</v>
      </c>
      <c r="C412" s="93">
        <v>29.63</v>
      </c>
      <c r="D412" s="95">
        <v>45713</v>
      </c>
    </row>
    <row r="413" spans="1:4" ht="19.5" customHeight="1" x14ac:dyDescent="0.2">
      <c r="A413" s="56" t="s">
        <v>220</v>
      </c>
      <c r="B413" s="46" t="s">
        <v>658</v>
      </c>
      <c r="C413" s="93">
        <v>25.02</v>
      </c>
      <c r="D413" s="95">
        <v>45709</v>
      </c>
    </row>
    <row r="414" spans="1:4" ht="19.5" customHeight="1" x14ac:dyDescent="0.2">
      <c r="A414" s="56" t="s">
        <v>229</v>
      </c>
      <c r="B414" s="46" t="s">
        <v>658</v>
      </c>
      <c r="C414" s="93">
        <v>19.12</v>
      </c>
      <c r="D414" s="95">
        <v>45700</v>
      </c>
    </row>
    <row r="415" spans="1:4" ht="19.5" customHeight="1" x14ac:dyDescent="0.2">
      <c r="A415" s="56" t="s">
        <v>710</v>
      </c>
      <c r="B415" s="46" t="s">
        <v>548</v>
      </c>
      <c r="C415" s="93">
        <v>18.760000000000002</v>
      </c>
      <c r="D415" s="95">
        <v>45702</v>
      </c>
    </row>
    <row r="416" spans="1:4" ht="19.5" customHeight="1" x14ac:dyDescent="0.2">
      <c r="A416" s="56" t="s">
        <v>180</v>
      </c>
      <c r="B416" s="46" t="s">
        <v>371</v>
      </c>
      <c r="C416" s="93">
        <v>15.99</v>
      </c>
      <c r="D416" s="95">
        <v>45715</v>
      </c>
    </row>
    <row r="417" spans="1:4" ht="19.5" customHeight="1" x14ac:dyDescent="0.2">
      <c r="A417" s="56" t="s">
        <v>711</v>
      </c>
      <c r="B417" s="46" t="s">
        <v>712</v>
      </c>
      <c r="C417" s="93">
        <v>8.94</v>
      </c>
      <c r="D417" s="95">
        <v>45700</v>
      </c>
    </row>
    <row r="418" spans="1:4" ht="19.5" customHeight="1" x14ac:dyDescent="0.2">
      <c r="A418" s="56" t="s">
        <v>713</v>
      </c>
      <c r="B418" s="46" t="s">
        <v>714</v>
      </c>
      <c r="C418" s="93">
        <v>7.5</v>
      </c>
      <c r="D418" s="95">
        <v>45693</v>
      </c>
    </row>
    <row r="419" spans="1:4" ht="19.5" customHeight="1" x14ac:dyDescent="0.2">
      <c r="A419" s="56" t="s">
        <v>168</v>
      </c>
      <c r="B419" s="46" t="s">
        <v>134</v>
      </c>
      <c r="C419" s="93">
        <v>7.5</v>
      </c>
      <c r="D419" s="95">
        <v>45699</v>
      </c>
    </row>
    <row r="420" spans="1:4" ht="19.5" customHeight="1" x14ac:dyDescent="0.2">
      <c r="A420" s="56" t="s">
        <v>500</v>
      </c>
      <c r="B420" s="46" t="s">
        <v>371</v>
      </c>
      <c r="C420" s="93">
        <v>7.18</v>
      </c>
      <c r="D420" s="95">
        <v>45693</v>
      </c>
    </row>
    <row r="421" spans="1:4" ht="19.5" customHeight="1" x14ac:dyDescent="0.2">
      <c r="A421" s="56" t="s">
        <v>715</v>
      </c>
      <c r="B421" s="46" t="s">
        <v>716</v>
      </c>
      <c r="C421" s="93">
        <v>7</v>
      </c>
      <c r="D421" s="95">
        <v>45713</v>
      </c>
    </row>
    <row r="422" spans="1:4" ht="19.5" customHeight="1" x14ac:dyDescent="0.2">
      <c r="A422" s="56" t="s">
        <v>138</v>
      </c>
      <c r="B422" s="46" t="s">
        <v>717</v>
      </c>
      <c r="C422" s="93">
        <v>6.16</v>
      </c>
      <c r="D422" s="95">
        <v>45712</v>
      </c>
    </row>
    <row r="423" spans="1:4" ht="19.5" customHeight="1" x14ac:dyDescent="0.2">
      <c r="A423" s="56" t="s">
        <v>718</v>
      </c>
      <c r="B423" s="46" t="s">
        <v>247</v>
      </c>
      <c r="C423" s="93">
        <v>6</v>
      </c>
      <c r="D423" s="95">
        <v>45693</v>
      </c>
    </row>
    <row r="424" spans="1:4" ht="19.5" customHeight="1" x14ac:dyDescent="0.2">
      <c r="A424" s="56" t="s">
        <v>719</v>
      </c>
      <c r="B424" s="46" t="s">
        <v>196</v>
      </c>
      <c r="C424" s="93">
        <v>3.58</v>
      </c>
      <c r="D424" s="95">
        <v>45700</v>
      </c>
    </row>
    <row r="425" spans="1:4" ht="19.5" customHeight="1" x14ac:dyDescent="0.2">
      <c r="A425" s="56"/>
      <c r="B425" s="46"/>
      <c r="C425" s="161"/>
      <c r="D425" s="95"/>
    </row>
    <row r="426" spans="1:4" ht="19.5" customHeight="1" thickBot="1" x14ac:dyDescent="0.25">
      <c r="A426" s="56"/>
      <c r="B426" s="46"/>
      <c r="C426" s="162">
        <f>SUM(C5:C425)</f>
        <v>3517804.4600000018</v>
      </c>
      <c r="D426" s="163"/>
    </row>
    <row r="427" spans="1:4" ht="19.5" customHeight="1" thickTop="1" thickBot="1" x14ac:dyDescent="0.25">
      <c r="A427" s="164"/>
      <c r="B427" s="165"/>
      <c r="C427" s="166"/>
      <c r="D427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2025-03-25T16:01:00Z</dcterms:modified>
</cp:coreProperties>
</file>