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0927F649-B310-48A1-88B1-9EA8CF7B919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F20" i="15"/>
  <c r="C357" i="13" l="1"/>
  <c r="P25" i="16" l="1"/>
  <c r="K25" i="16"/>
  <c r="F25" i="16"/>
  <c r="P26" i="16" l="1"/>
  <c r="K26" i="16"/>
  <c r="F26" i="16"/>
  <c r="B28" i="16"/>
  <c r="C28" i="16"/>
  <c r="D28" i="16"/>
  <c r="E28" i="16"/>
  <c r="G28" i="16"/>
  <c r="H28" i="16"/>
  <c r="I28" i="16"/>
  <c r="J28" i="16"/>
  <c r="L28" i="16"/>
  <c r="M28" i="16"/>
  <c r="N28" i="16"/>
  <c r="O28" i="16"/>
  <c r="P27" i="16"/>
  <c r="K27" i="16"/>
  <c r="F27" i="16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F28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9" i="16"/>
  <c r="G29" i="16"/>
  <c r="I29" i="16"/>
  <c r="C55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<sst xmlns="http://schemas.openxmlformats.org/spreadsheetml/2006/main" count="844" uniqueCount="660">
  <si>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</si>
  <si>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</si>
  <si>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</si>
  <si>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</si>
  <si>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</si>
  <si>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</si>
  <si>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</si>
  <si>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</si>
  <si>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</si>
  <si>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</si>
  <si>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</si>
  <si>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</si>
  <si>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</si>
  <si>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</si>
  <si>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</si>
  <si>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</si>
  <si>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</si>
  <si>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</si>
  <si>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</si>
  <si>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</si>
  <si>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</si>
  <si>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</si>
  <si>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</si>
  <si>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</si>
  <si>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</si>
  <si>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</si>
  <si>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</si>
  <si>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</si>
  <si>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</si>
  <si>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</si>
  <si>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</si>
  <si>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</si>
  <si>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</si>
  <si>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</si>
  <si>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</si>
  <si>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</si>
  <si>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</si>
  <si>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</si>
  <si>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</si>
  <si>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</si>
  <si>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</si>
  <si>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</si>
  <si>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</si>
  <si>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</si>
  <si>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</si>
  <si>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</si>
  <si>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</si>
  <si>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</si>
  <si>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</si>
  <si>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</si>
  <si>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</si>
  <si>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</si>
  <si>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</si>
  <si>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</si>
  <si>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</si>
  <si>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</si>
  <si>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</si>
  <si>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</si>
  <si>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</si>
  <si>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</si>
  <si>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</si>
  <si>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</si>
  <si>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</si>
  <si>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</si>
  <si>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</si>
  <si>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</si>
  <si>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</si>
  <si>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</si>
  <si>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</si>
  <si>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</si>
  <si>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</si>
  <si>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</si>
  <si>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</si>
  <si>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</si>
  <si>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</si>
  <si>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</si>
  <si>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</si>
  <si>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</si>
  <si>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</si>
  <si>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</si>
  <si>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</si>
  <si>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</si>
  <si>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</si>
  <si>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</si>
  <si>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</si>
  <si>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U.S. Foods Inc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</si>
  <si>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</si>
  <si>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</si>
  <si>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</si>
  <si>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</si>
  <si>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</si>
  <si>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</si>
  <si>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</si>
  <si>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</si>
  <si>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</si>
  <si>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</si>
  <si>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</si>
  <si>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</si>
  <si>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</si>
  <si>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</si>
  <si>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</si>
  <si>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</si>
  <si>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</si>
  <si>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</si>
  <si>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</si>
  <si>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2023/2024</t>
  </si>
  <si>
    <t>Cintas Corporation</t>
  </si>
  <si>
    <t>ConServe</t>
  </si>
  <si>
    <t>North Waco Tropical Fish</t>
  </si>
  <si>
    <t>Citibank</t>
  </si>
  <si>
    <t>CDARS 52-week matures 1/9/25</t>
  </si>
  <si>
    <t>Inceptia</t>
  </si>
  <si>
    <t>State Appropriations (Hazlewood)</t>
  </si>
  <si>
    <t>Shell Energy Solutions</t>
  </si>
  <si>
    <t>Oliver Farrier Service LLC</t>
  </si>
  <si>
    <t>Dell, Inc</t>
  </si>
  <si>
    <t>Integ</t>
  </si>
  <si>
    <t>American Heart Association</t>
  </si>
  <si>
    <t>\</t>
  </si>
  <si>
    <t>HCS, Inc.</t>
  </si>
  <si>
    <t>Thomson Reuters - West</t>
  </si>
  <si>
    <t>Stephanie M. Maultsby</t>
  </si>
  <si>
    <t>Follett Higher Education Group</t>
  </si>
  <si>
    <t>EBSCO Information Services</t>
  </si>
  <si>
    <t>2024/2025</t>
  </si>
  <si>
    <t>State Appropriations (FAST)</t>
  </si>
  <si>
    <t>HEB Food Store</t>
  </si>
  <si>
    <t>Baker &amp; Taylor Books</t>
  </si>
  <si>
    <t>Ridgewood Country Club</t>
  </si>
  <si>
    <t>Award Specialties</t>
  </si>
  <si>
    <t>Lingo Communications</t>
  </si>
  <si>
    <t>Office Depot</t>
  </si>
  <si>
    <t>Athletics-Officials</t>
  </si>
  <si>
    <t>Jason N. Ehler</t>
  </si>
  <si>
    <t>SBDC-Mileage</t>
  </si>
  <si>
    <t>World Design Marketing</t>
  </si>
  <si>
    <t>Ricoh USA, Inc</t>
  </si>
  <si>
    <t>Dealers Electrical Supply</t>
  </si>
  <si>
    <t>O'Reilly Automotive, Inc</t>
  </si>
  <si>
    <t>Steve Treese</t>
  </si>
  <si>
    <t>CDARS 52-week matures 1/8/26</t>
  </si>
  <si>
    <t>LEARN</t>
  </si>
  <si>
    <t>Worth Hydrochem of Central Tex</t>
  </si>
  <si>
    <t>RBDR, PLLC-Architects</t>
  </si>
  <si>
    <t>FACETS Healthcare Training LLC</t>
  </si>
  <si>
    <t>Hole in the Roof Marketing</t>
  </si>
  <si>
    <t>Dupuy Oxygen &amp; Supply Co.</t>
  </si>
  <si>
    <t>Green Life Interiors</t>
  </si>
  <si>
    <t>CDARS 26-week matures 8/14/25</t>
  </si>
  <si>
    <t>Revised Budget</t>
  </si>
  <si>
    <t>CDARS 26-week matures 8/8/24</t>
  </si>
  <si>
    <t>Coca-Cola Southwest Beverages</t>
  </si>
  <si>
    <t>Hungate Farm LLC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</si>
  <si>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</si>
  <si>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</si>
  <si>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</si>
  <si>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</si>
  <si>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</si>
  <si>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</si>
  <si>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Latasha T. Davis</t>
  </si>
  <si>
    <t>Jasmine C. Kirk</t>
  </si>
  <si>
    <t>Amazon Capital Services</t>
  </si>
  <si>
    <t>T &amp; G Chemical &amp; Supply</t>
  </si>
  <si>
    <t>Red River Technology LLC</t>
  </si>
  <si>
    <t>4IMPRINT</t>
  </si>
  <si>
    <t>Continental Touring Solutions</t>
  </si>
  <si>
    <t>The Lamar Companies</t>
  </si>
  <si>
    <t>Alsco Inc</t>
  </si>
  <si>
    <t>Supplies</t>
  </si>
  <si>
    <t>IPQualityScore LLC</t>
  </si>
  <si>
    <t>Brothers Produce Inc</t>
  </si>
  <si>
    <t>Fuelman</t>
  </si>
  <si>
    <t>ESEC</t>
  </si>
  <si>
    <t>Sweetwater Sound Inc</t>
  </si>
  <si>
    <t>Open Text Inc</t>
  </si>
  <si>
    <t>Audiobooks</t>
  </si>
  <si>
    <t>Allison L. Halbert</t>
  </si>
  <si>
    <t>Lab Coats</t>
  </si>
  <si>
    <t>Universal Companies, Inc</t>
  </si>
  <si>
    <t>FedEx</t>
  </si>
  <si>
    <t>CDARS 13-week matures 7/11/24</t>
  </si>
  <si>
    <t>CDARS 13-week matures 7/10/25</t>
  </si>
  <si>
    <t>Procurement Card-Departmental Charges</t>
  </si>
  <si>
    <t>Triple S Sports</t>
  </si>
  <si>
    <t>Sysco USA I, Inc.</t>
  </si>
  <si>
    <t>Food Service Items</t>
  </si>
  <si>
    <t>Creative Man Studio</t>
  </si>
  <si>
    <t>ATMOS ENERGY</t>
  </si>
  <si>
    <t>BSN Sports, LLC</t>
  </si>
  <si>
    <t>State Comptroller</t>
  </si>
  <si>
    <t>Rabroker AC and Plumbing</t>
  </si>
  <si>
    <t>Fuel</t>
  </si>
  <si>
    <t>Highlander Ranch</t>
  </si>
  <si>
    <t>Sheehy, Lovelace &amp; Mayfield</t>
  </si>
  <si>
    <t>Meal Cards</t>
  </si>
  <si>
    <t>Golf Tournament</t>
  </si>
  <si>
    <t>Print Books</t>
  </si>
  <si>
    <t>Embassy RMS</t>
  </si>
  <si>
    <t>ReadyRefresh by Nestle</t>
  </si>
  <si>
    <t>Chemistry Supplies</t>
  </si>
  <si>
    <t>Equine Feed</t>
  </si>
  <si>
    <t>Texas Department of Informatio</t>
  </si>
  <si>
    <t>May</t>
  </si>
  <si>
    <t>Softball Equipment</t>
  </si>
  <si>
    <t>Texstar Equipment Sales</t>
  </si>
  <si>
    <t>Hay</t>
  </si>
  <si>
    <t>MicroTech Microscope Services</t>
  </si>
  <si>
    <t>D1 Design Group LLC</t>
  </si>
  <si>
    <t>Elsevier, Inc.</t>
  </si>
  <si>
    <t>Medline Industries, Inc</t>
  </si>
  <si>
    <t>Food Service Supply</t>
  </si>
  <si>
    <t>Digital Advertising</t>
  </si>
  <si>
    <t>Bio Chem Lab, Inc</t>
  </si>
  <si>
    <t>Feed</t>
  </si>
  <si>
    <t>RSM Construction</t>
  </si>
  <si>
    <t>Cohere Beauty, Omaha, Inc</t>
  </si>
  <si>
    <t>Gale/Cengage Learning</t>
  </si>
  <si>
    <t>Texas Animal Medical Center</t>
  </si>
  <si>
    <t>Texas Agrilife Extension Servi</t>
  </si>
  <si>
    <t>GraybaR</t>
  </si>
  <si>
    <t>Athens Publishing</t>
  </si>
  <si>
    <t>Wacoan Ad</t>
  </si>
  <si>
    <t>National Student Clearinghouse</t>
  </si>
  <si>
    <t>English-Instructional Mileage</t>
  </si>
  <si>
    <t>Monthly Bill</t>
  </si>
  <si>
    <t>Immunization Track</t>
  </si>
  <si>
    <t>Burmax</t>
  </si>
  <si>
    <t>K &amp; K Insurance Group Inc</t>
  </si>
  <si>
    <t>Joe W Fly Co., Inc</t>
  </si>
  <si>
    <t>Door Control Services, Inc</t>
  </si>
  <si>
    <t>Northwood House</t>
  </si>
  <si>
    <t>Dreamfly Promotions Inc</t>
  </si>
  <si>
    <t>Elliott Electric Supply Inc.</t>
  </si>
  <si>
    <t>Verification Service</t>
  </si>
  <si>
    <t>Plant Maintenance</t>
  </si>
  <si>
    <t>John Scammell</t>
  </si>
  <si>
    <t>Registration</t>
  </si>
  <si>
    <t>April J. Robinson</t>
  </si>
  <si>
    <t>Pharmacy Technician Cert Board</t>
  </si>
  <si>
    <t>Cert App</t>
  </si>
  <si>
    <t>Lawson Products, Inc</t>
  </si>
  <si>
    <t>Kenny K. Ogungbe</t>
  </si>
  <si>
    <t>Surg Tech-Student Org</t>
  </si>
  <si>
    <t>NTTA</t>
  </si>
  <si>
    <t>Cosmetology-Travel</t>
  </si>
  <si>
    <t>Texas Dept of Public Safety</t>
  </si>
  <si>
    <t>Long Distance</t>
  </si>
  <si>
    <t>China Spring Country Store</t>
  </si>
  <si>
    <t>Valvoline LLC</t>
  </si>
  <si>
    <t>Abel G. Castro</t>
  </si>
  <si>
    <t>Educational Partnerships-Mileage</t>
  </si>
  <si>
    <t>Sims Plastics of Waco</t>
  </si>
  <si>
    <t>Campus Shipping</t>
  </si>
  <si>
    <t>Cameron Hall</t>
  </si>
  <si>
    <t>Ten months or 83.33% into the fiscal year</t>
  </si>
  <si>
    <t>Thru Jun 2024</t>
  </si>
  <si>
    <t>Thru Jun 2025</t>
  </si>
  <si>
    <t>Jun '24/Jun '25</t>
  </si>
  <si>
    <t>Jun '25/Budget</t>
  </si>
  <si>
    <t>Jun</t>
  </si>
  <si>
    <t>May '25/Jun '25</t>
  </si>
  <si>
    <t>Expenditures for June 2025</t>
  </si>
  <si>
    <t>Cameron House</t>
  </si>
  <si>
    <t>Wenger Corporation</t>
  </si>
  <si>
    <t>BPAC Stage System</t>
  </si>
  <si>
    <t>Campus-Electricity</t>
  </si>
  <si>
    <t>OCLC Online Computer</t>
  </si>
  <si>
    <t>WMS subscription</t>
  </si>
  <si>
    <t>Motimatic BPC</t>
  </si>
  <si>
    <t>Campus-Water Bill</t>
  </si>
  <si>
    <t>Slate Construction Central Tex</t>
  </si>
  <si>
    <t>Volleyball Locker Room</t>
  </si>
  <si>
    <t>Respondus, Inc</t>
  </si>
  <si>
    <t>Campus Amazon Purchases</t>
  </si>
  <si>
    <t>Student Kits</t>
  </si>
  <si>
    <t>Audacy Operations Inc</t>
  </si>
  <si>
    <t>Texas General Land Office</t>
  </si>
  <si>
    <t>Natural Gas Central</t>
  </si>
  <si>
    <t>Pocket Nurse</t>
  </si>
  <si>
    <t>Sports Imports, Inc.</t>
  </si>
  <si>
    <t>Testing Center</t>
  </si>
  <si>
    <t>Nihon Kohden American, Llc</t>
  </si>
  <si>
    <t>Ventilator System</t>
  </si>
  <si>
    <t>OSUIT</t>
  </si>
  <si>
    <t>Equipment</t>
  </si>
  <si>
    <t>Total Office Solutions</t>
  </si>
  <si>
    <t>Entrinsik, Inc</t>
  </si>
  <si>
    <t>Informer Renewal</t>
  </si>
  <si>
    <t>Prosper Waco</t>
  </si>
  <si>
    <t>Gluu, Inc</t>
  </si>
  <si>
    <t>SSO support renew</t>
  </si>
  <si>
    <t>FieldTurf USA, Inc.</t>
  </si>
  <si>
    <t>Pitching Mound</t>
  </si>
  <si>
    <t>Softball Baseball</t>
  </si>
  <si>
    <t>lawn mower</t>
  </si>
  <si>
    <t>Tshirts</t>
  </si>
  <si>
    <t>Kologik Inc</t>
  </si>
  <si>
    <t>Police CAD System</t>
  </si>
  <si>
    <t>Weaver Technologies LLC</t>
  </si>
  <si>
    <t>LindseyJones</t>
  </si>
  <si>
    <t>Waco Convention Center</t>
  </si>
  <si>
    <t>Winter Graduation</t>
  </si>
  <si>
    <t>ATDS</t>
  </si>
  <si>
    <t>Allen Samuels Waco DCJ Inc</t>
  </si>
  <si>
    <t>Lamar Advertising</t>
  </si>
  <si>
    <t>Steve Weiss Music</t>
  </si>
  <si>
    <t>Firetrol Protection Systems In</t>
  </si>
  <si>
    <t>Code Blue Boxes</t>
  </si>
  <si>
    <t>YuJa Inc</t>
  </si>
  <si>
    <t>Skills Bags</t>
  </si>
  <si>
    <t>NREMT</t>
  </si>
  <si>
    <t>WHP Trainingtowers</t>
  </si>
  <si>
    <t>NFPA inspection</t>
  </si>
  <si>
    <t>Conservation Demonstrations, I</t>
  </si>
  <si>
    <t>USDA AWT Grant. Workforce Training.</t>
  </si>
  <si>
    <t>Niche Academy LLC</t>
  </si>
  <si>
    <t>Strata Information Group Inc</t>
  </si>
  <si>
    <t>Slate Integration</t>
  </si>
  <si>
    <t>MWF Athletic Dept</t>
  </si>
  <si>
    <t>Fastforward Kids, LLC</t>
  </si>
  <si>
    <t>Kids Lego Camps</t>
  </si>
  <si>
    <t>Howard Technologies Solutions</t>
  </si>
  <si>
    <t>Infrastructure Equip</t>
  </si>
  <si>
    <t>ARM Fees May 2025</t>
  </si>
  <si>
    <t>HR-Supplies</t>
  </si>
  <si>
    <t>Athletics-Electricity Bill</t>
  </si>
  <si>
    <t>American Medical Response</t>
  </si>
  <si>
    <t>Athletics-Water Bill</t>
  </si>
  <si>
    <t>PDP subscription</t>
  </si>
  <si>
    <t>Circuits ESEC &amp; CSC</t>
  </si>
  <si>
    <t>MFA Project</t>
  </si>
  <si>
    <t>Safe Haven Defense Arizona LLC</t>
  </si>
  <si>
    <t>Atali Trade</t>
  </si>
  <si>
    <t>Service Awards</t>
  </si>
  <si>
    <t>Image Access Inc</t>
  </si>
  <si>
    <t>North Hills Promotions</t>
  </si>
  <si>
    <t>MCC flags</t>
  </si>
  <si>
    <t>ATDS Advertising</t>
  </si>
  <si>
    <t>Campus Copy</t>
  </si>
  <si>
    <t>Maintenance</t>
  </si>
  <si>
    <t>Hewlett Packard</t>
  </si>
  <si>
    <t>Printing - Departmental Charges</t>
  </si>
  <si>
    <t>ProSource Specialities LLC</t>
  </si>
  <si>
    <t>Texas USA Flags</t>
  </si>
  <si>
    <t>Environmental Concerns, Inc.</t>
  </si>
  <si>
    <t>Highland Gym</t>
  </si>
  <si>
    <t>Analysis</t>
  </si>
  <si>
    <t>Massage Warehouse</t>
  </si>
  <si>
    <t>Romeo Music LLC</t>
  </si>
  <si>
    <t>Beverage Items</t>
  </si>
  <si>
    <t>Shampoo Bowls</t>
  </si>
  <si>
    <t>Kids Chef Camp</t>
  </si>
  <si>
    <t>Sew &amp; Quilt Store</t>
  </si>
  <si>
    <t>EAN Services LLC</t>
  </si>
  <si>
    <t>Hensel Electric Company</t>
  </si>
  <si>
    <t>BMI Supply, Inc</t>
  </si>
  <si>
    <t>Two Girls and a Guy LLC</t>
  </si>
  <si>
    <t>QTrak</t>
  </si>
  <si>
    <t>Ranch &amp; Vet Tech</t>
  </si>
  <si>
    <t>JT&amp;A, Inc.</t>
  </si>
  <si>
    <t>Watershed/Nonpoint Source Model</t>
  </si>
  <si>
    <t>TRIO table cover</t>
  </si>
  <si>
    <t>CAAHEP</t>
  </si>
  <si>
    <t>Paramedic Program</t>
  </si>
  <si>
    <t>Fraud Detection</t>
  </si>
  <si>
    <t>Backscratchers Salon Systems,</t>
  </si>
  <si>
    <t>Nail Kits</t>
  </si>
  <si>
    <t>Sunbeam Foods, Inc</t>
  </si>
  <si>
    <t>Food Supplies</t>
  </si>
  <si>
    <t>Platinum Educational Group</t>
  </si>
  <si>
    <t>Student Access</t>
  </si>
  <si>
    <t>Ms. Kimberley A. Patterson</t>
  </si>
  <si>
    <t>Highlander Ranch-Water</t>
  </si>
  <si>
    <t>Candice M. Kelm</t>
  </si>
  <si>
    <t>Athletics-Travel</t>
  </si>
  <si>
    <t>Tumblers</t>
  </si>
  <si>
    <t>True Grant</t>
  </si>
  <si>
    <t>NEI Datacom</t>
  </si>
  <si>
    <t>Cen-Tex Lighting and Gutters</t>
  </si>
  <si>
    <t>Tent</t>
  </si>
  <si>
    <t>Siemens Industry, Inc.</t>
  </si>
  <si>
    <t>Picasso, LLC</t>
  </si>
  <si>
    <t>May 2025 Sales Tax</t>
  </si>
  <si>
    <t>Cengage Learning</t>
  </si>
  <si>
    <t>NHA</t>
  </si>
  <si>
    <t>Hotspots</t>
  </si>
  <si>
    <t>Rockready Printing &amp; Designs</t>
  </si>
  <si>
    <t>XPrep Learning Solutions</t>
  </si>
  <si>
    <t>VT Tech Prep course</t>
  </si>
  <si>
    <t>Tyler R. Johnson</t>
  </si>
  <si>
    <t>Baseball-Travel</t>
  </si>
  <si>
    <t>Doreen Atkinson</t>
  </si>
  <si>
    <t>Ranch - Equitation Clinician</t>
  </si>
  <si>
    <t>Susan L. Watkins</t>
  </si>
  <si>
    <t>Amy Star</t>
  </si>
  <si>
    <t>Judge WE Shows</t>
  </si>
  <si>
    <t>Michaela R. McCown</t>
  </si>
  <si>
    <t>NISOD-Travel</t>
  </si>
  <si>
    <t>Association for Title IX Admin</t>
  </si>
  <si>
    <t>Wireless</t>
  </si>
  <si>
    <t>Texas First Rentals LLC</t>
  </si>
  <si>
    <t>43" TV final pmt</t>
  </si>
  <si>
    <t>Wayfair LLC</t>
  </si>
  <si>
    <t>Demco Inc</t>
  </si>
  <si>
    <t>FISDAP</t>
  </si>
  <si>
    <t>EMT Intern Package</t>
  </si>
  <si>
    <t>StageSpot</t>
  </si>
  <si>
    <t>Concert Shell</t>
  </si>
  <si>
    <t>SkillsSim Lab Supply</t>
  </si>
  <si>
    <t>Lee Advertising ADV</t>
  </si>
  <si>
    <t>Displays2go</t>
  </si>
  <si>
    <t>Grayson S. Meek</t>
  </si>
  <si>
    <t>Financial Services-Mileage</t>
  </si>
  <si>
    <t>Watchfire Signs LLC</t>
  </si>
  <si>
    <t>Agri-Wood Products, Inc</t>
  </si>
  <si>
    <t>William Dugger</t>
  </si>
  <si>
    <t>McNamara Custom Services, Inc.</t>
  </si>
  <si>
    <t>Otsmar J. Villarroel</t>
  </si>
  <si>
    <t>Professional Development-Faculty Travel</t>
  </si>
  <si>
    <t>Piper Robida</t>
  </si>
  <si>
    <t>Firmin Business Forms, Inc.</t>
  </si>
  <si>
    <t>OADN</t>
  </si>
  <si>
    <t>OADN membership</t>
  </si>
  <si>
    <t>eBook</t>
  </si>
  <si>
    <t>Embroidery</t>
  </si>
  <si>
    <t>Greater Hewitt Chamber of</t>
  </si>
  <si>
    <t>Medsharps LLC</t>
  </si>
  <si>
    <t>Star Supply Inc</t>
  </si>
  <si>
    <t>Dairy Products</t>
  </si>
  <si>
    <t>Scottish Rite Foundation of Tx</t>
  </si>
  <si>
    <t>Fundraiser</t>
  </si>
  <si>
    <t>MIDWAY ISD</t>
  </si>
  <si>
    <t>LEA graduation</t>
  </si>
  <si>
    <t>Summit Electric Supply Co</t>
  </si>
  <si>
    <t>Fuses</t>
  </si>
  <si>
    <t>MAERB</t>
  </si>
  <si>
    <t>Loonie Times Inc</t>
  </si>
  <si>
    <t>CASAS-Comprehensive Adult Stud</t>
  </si>
  <si>
    <t>Landscape Supply</t>
  </si>
  <si>
    <t>43" TV replacement</t>
  </si>
  <si>
    <t>TV front desk</t>
  </si>
  <si>
    <t>Air King LLC</t>
  </si>
  <si>
    <t>Garage</t>
  </si>
  <si>
    <t>Ronald Hochstatter</t>
  </si>
  <si>
    <t>Londa Carriveau</t>
  </si>
  <si>
    <t>Ann W. Harder</t>
  </si>
  <si>
    <t>Presenter</t>
  </si>
  <si>
    <t>Mart Community Center</t>
  </si>
  <si>
    <t>Golf Tourn. Sponsor</t>
  </si>
  <si>
    <t>PTK Conference</t>
  </si>
  <si>
    <t>Roxanna L. Portillo</t>
  </si>
  <si>
    <t>Ideal Signs LLC</t>
  </si>
  <si>
    <t>Shawn Elliott</t>
  </si>
  <si>
    <t>Mickey C. Cochran, Jr.</t>
  </si>
  <si>
    <t>Michael Andy Ellis</t>
  </si>
  <si>
    <t>Office chair</t>
  </si>
  <si>
    <t>CraftUnique LLC</t>
  </si>
  <si>
    <t>Engineering</t>
  </si>
  <si>
    <t>Upward Bound Insur</t>
  </si>
  <si>
    <t>Global Financial Aid Services</t>
  </si>
  <si>
    <t>Allison Guillen</t>
  </si>
  <si>
    <t>First Response</t>
  </si>
  <si>
    <t>CPR training</t>
  </si>
  <si>
    <t>Baseball Softball</t>
  </si>
  <si>
    <t>Waco T-Shirts LLC</t>
  </si>
  <si>
    <t>Magazine Access Fee</t>
  </si>
  <si>
    <t>SkillsSim Lab supply</t>
  </si>
  <si>
    <t>RAD Lab</t>
  </si>
  <si>
    <t>Business Cards</t>
  </si>
  <si>
    <t>Shavings</t>
  </si>
  <si>
    <t>Jodi L. Tindell</t>
  </si>
  <si>
    <t>Food Service/Purchasing-Travel</t>
  </si>
  <si>
    <t>Jannie Iturrino</t>
  </si>
  <si>
    <t>NSRP-Other Expenses</t>
  </si>
  <si>
    <t>Caitlin B. Jones</t>
  </si>
  <si>
    <t>Stacy J. Steele</t>
  </si>
  <si>
    <t>NSRP-Student Reimbursement</t>
  </si>
  <si>
    <t>Emilia C. Elkins</t>
  </si>
  <si>
    <t>NSRP-Student Exam</t>
  </si>
  <si>
    <t>Jashyre S. Harris</t>
  </si>
  <si>
    <t>Laison A. Uptmor</t>
  </si>
  <si>
    <t>Maddison R. Uptmor</t>
  </si>
  <si>
    <t>Michael J. Ison</t>
  </si>
  <si>
    <t>David V. Erickson</t>
  </si>
  <si>
    <t>Bruce D. Gietzen</t>
  </si>
  <si>
    <t>Brandon C. Olivarez</t>
  </si>
  <si>
    <t>Jocelin Ramirez</t>
  </si>
  <si>
    <t>Jasmin Tapia</t>
  </si>
  <si>
    <t>I'yanna Willis</t>
  </si>
  <si>
    <t>Ta'juanequia Warren</t>
  </si>
  <si>
    <t>NSRP grant</t>
  </si>
  <si>
    <t>Denise M. Carey</t>
  </si>
  <si>
    <t>SimSkills Lab supply</t>
  </si>
  <si>
    <t>RSVP-Awards</t>
  </si>
  <si>
    <t>Jennifer C. Marshall-Higgins</t>
  </si>
  <si>
    <t>MARCOM-Mileage</t>
  </si>
  <si>
    <t>Baking workshop</t>
  </si>
  <si>
    <t>Catalog Distribution</t>
  </si>
  <si>
    <t>Flinn Scientific Inc</t>
  </si>
  <si>
    <t>Parking garage</t>
  </si>
  <si>
    <t>Brittney M. McAdams</t>
  </si>
  <si>
    <t>ATT Mobility</t>
  </si>
  <si>
    <t>Hot spots</t>
  </si>
  <si>
    <t>Cynthia Maley</t>
  </si>
  <si>
    <t>Highlander Ranch-Show Judge</t>
  </si>
  <si>
    <t>CNA test prep</t>
  </si>
  <si>
    <t>Mikken A. Canham</t>
  </si>
  <si>
    <t>NISOD-Mileage</t>
  </si>
  <si>
    <t>Rosalia F. Tull</t>
  </si>
  <si>
    <t>Cosmetology-Mileage</t>
  </si>
  <si>
    <t>Mina Yeon</t>
  </si>
  <si>
    <t>CE-Instructional Supplies</t>
  </si>
  <si>
    <t>Campus Police</t>
  </si>
  <si>
    <t>Blick Art Materials LLC</t>
  </si>
  <si>
    <t>Microscope PM</t>
  </si>
  <si>
    <t>Heart of Texas Young Marines</t>
  </si>
  <si>
    <t>Recognition Event</t>
  </si>
  <si>
    <t>Cassandra Saucedo</t>
  </si>
  <si>
    <t>Technical Laboratory Systems I</t>
  </si>
  <si>
    <t>CLT Module</t>
  </si>
  <si>
    <t>Tarpley Music Co., Inc.</t>
  </si>
  <si>
    <t>O2 Cylinders</t>
  </si>
  <si>
    <t>Cylinder rental</t>
  </si>
  <si>
    <t>Ward's Science</t>
  </si>
  <si>
    <t>Beefmaster Breeders United</t>
  </si>
  <si>
    <t>Membership Dues</t>
  </si>
  <si>
    <t>Paula S. Swope</t>
  </si>
  <si>
    <t>Ranch-Other Expenses</t>
  </si>
  <si>
    <t>CE Community Health-Mileage</t>
  </si>
  <si>
    <t>Brecha Consultants LLC</t>
  </si>
  <si>
    <t>CNA Surety Direct Bill</t>
  </si>
  <si>
    <t>Johnette McKown</t>
  </si>
  <si>
    <t>Pres. Office-Travel Reimb</t>
  </si>
  <si>
    <t>Deborah Gurcan</t>
  </si>
  <si>
    <t>Basic Needs-Mileage</t>
  </si>
  <si>
    <t>Total Communications Solutions</t>
  </si>
  <si>
    <t>CCH name search</t>
  </si>
  <si>
    <t>Police #571</t>
  </si>
  <si>
    <t>Toll Charges</t>
  </si>
  <si>
    <t>Nicole T. Beckwith-Dawson</t>
  </si>
  <si>
    <t>Cosmetology-Instructional Supplies</t>
  </si>
  <si>
    <t>Student Housing Rent</t>
  </si>
  <si>
    <t>Financial Aid Charge</t>
  </si>
  <si>
    <t>Recruitment and Retention Subscription</t>
  </si>
  <si>
    <t>Athletic Transportation</t>
  </si>
  <si>
    <t>Respondus Monitor &amp; Lockdown Browser Renewal</t>
  </si>
  <si>
    <t>Cosmetology Renovation</t>
  </si>
  <si>
    <t>Graduation Caps &amp; Gowns</t>
  </si>
  <si>
    <t>Skills Bags-Nursing</t>
  </si>
  <si>
    <t>Volleyball Netting</t>
  </si>
  <si>
    <t>Fiber Optic Training</t>
  </si>
  <si>
    <t>LEA Desktop Replacement</t>
  </si>
  <si>
    <t>Scholarship Solutions LLC</t>
  </si>
  <si>
    <t>Donor Management</t>
  </si>
  <si>
    <t>Directory Migration</t>
  </si>
  <si>
    <t>Hesi Online Review Payments</t>
  </si>
  <si>
    <t>Exam Review Seminar</t>
  </si>
  <si>
    <t>Truck Driving</t>
  </si>
  <si>
    <t>Police Vehicle</t>
  </si>
  <si>
    <t>Digital Billboards</t>
  </si>
  <si>
    <t>Promo Items</t>
  </si>
  <si>
    <t>Campus-Natural Gas</t>
  </si>
  <si>
    <t>Music Supplies</t>
  </si>
  <si>
    <t>Cloud Platform</t>
  </si>
  <si>
    <t>Registry</t>
  </si>
  <si>
    <t>Locker Room Door</t>
  </si>
  <si>
    <t>Student Housing</t>
  </si>
  <si>
    <t>Subscription Renew</t>
  </si>
  <si>
    <t>Third Party Circuit</t>
  </si>
  <si>
    <t>Legal Retainer Fee</t>
  </si>
  <si>
    <t>Ambulance Standby</t>
  </si>
  <si>
    <t>Film/Glass Replaced</t>
  </si>
  <si>
    <t>Contract Renewal</t>
  </si>
  <si>
    <t>Call Center-May</t>
  </si>
  <si>
    <t>Bobble Heads</t>
  </si>
  <si>
    <t>Dance Team Backpacks</t>
  </si>
  <si>
    <t>Esthetician Supplies</t>
  </si>
  <si>
    <t>Replacing Of Finale</t>
  </si>
  <si>
    <t>Grad Cap &amp; Gowns</t>
  </si>
  <si>
    <t>Alumni Reunion</t>
  </si>
  <si>
    <t>Theatre Supplies</t>
  </si>
  <si>
    <t>Rental Car</t>
  </si>
  <si>
    <t>Automatic Door</t>
  </si>
  <si>
    <t>Bpac Concert Shell</t>
  </si>
  <si>
    <t>Hhs Supplies</t>
  </si>
  <si>
    <t>Sports Bottles</t>
  </si>
  <si>
    <t>Package Tracking</t>
  </si>
  <si>
    <t>Water Treatment</t>
  </si>
  <si>
    <t>Tote Bags</t>
  </si>
  <si>
    <t>Consultant</t>
  </si>
  <si>
    <t>Ladder Racks</t>
  </si>
  <si>
    <t>Canvas Art Prints</t>
  </si>
  <si>
    <t>Esthetician Lab</t>
  </si>
  <si>
    <t>Online Resources</t>
  </si>
  <si>
    <t>Tech Exams</t>
  </si>
  <si>
    <t>Nicole Will Order.</t>
  </si>
  <si>
    <t>Tshirt Screen Print</t>
  </si>
  <si>
    <t>Highlander Ranch-Judge For Working Equitation</t>
  </si>
  <si>
    <t>Ebooks</t>
  </si>
  <si>
    <t>First Aid Ecards</t>
  </si>
  <si>
    <t>Electric Switch</t>
  </si>
  <si>
    <t>Furniture</t>
  </si>
  <si>
    <t>Label Spine Roll</t>
  </si>
  <si>
    <t>CNA Test codes</t>
  </si>
  <si>
    <t>Renewal</t>
  </si>
  <si>
    <t>Display Case</t>
  </si>
  <si>
    <t>Highland Scoreboard</t>
  </si>
  <si>
    <t>Mapping Water Lines</t>
  </si>
  <si>
    <t>Massage Supplies</t>
  </si>
  <si>
    <t>Candidate Interview-Travel</t>
  </si>
  <si>
    <t>Panduit Rack</t>
  </si>
  <si>
    <t>Farrier Service</t>
  </si>
  <si>
    <t>Campus Printing</t>
  </si>
  <si>
    <t>Media Banners</t>
  </si>
  <si>
    <t>Sharps Disposal</t>
  </si>
  <si>
    <t>Highlander Cards</t>
  </si>
  <si>
    <t>Software Subscript.</t>
  </si>
  <si>
    <t>Baking Class</t>
  </si>
  <si>
    <t>Equipment Maint.</t>
  </si>
  <si>
    <t>Sim Lab Supply</t>
  </si>
  <si>
    <t>Change Fees</t>
  </si>
  <si>
    <t>Plush Sample</t>
  </si>
  <si>
    <t>Assessment Supplies</t>
  </si>
  <si>
    <t>Lunch And Dues</t>
  </si>
  <si>
    <t>Mower Repair</t>
  </si>
  <si>
    <t>Canning Workshop</t>
  </si>
  <si>
    <t>Pen Sets</t>
  </si>
  <si>
    <t>Bls Provider Ecard</t>
  </si>
  <si>
    <t>Bball Outfield Sign</t>
  </si>
  <si>
    <t>Umpire</t>
  </si>
  <si>
    <t>Csc</t>
  </si>
  <si>
    <t>Shredding Service</t>
  </si>
  <si>
    <t>Spring Stipend</t>
  </si>
  <si>
    <t>Cooking Course</t>
  </si>
  <si>
    <t>Ranch Camp Tshirts</t>
  </si>
  <si>
    <t>Hot Spots</t>
  </si>
  <si>
    <t>Czech Students Car</t>
  </si>
  <si>
    <t>Plant Maint. January</t>
  </si>
  <si>
    <t>Graduate Success</t>
  </si>
  <si>
    <t>Laundry Chemical</t>
  </si>
  <si>
    <t>Verification Charge</t>
  </si>
  <si>
    <t>Phone Bill</t>
  </si>
  <si>
    <t>Kids College Supply</t>
  </si>
  <si>
    <t>Instrument Repair</t>
  </si>
  <si>
    <t>Aquarium Cleaning</t>
  </si>
  <si>
    <t>Recruitment Shirts</t>
  </si>
  <si>
    <t>Translation For Ad</t>
  </si>
  <si>
    <t>Police Bond</t>
  </si>
  <si>
    <t>Dishwasher Service</t>
  </si>
  <si>
    <t>Interest Charges</t>
  </si>
  <si>
    <t>Zoom Overages</t>
  </si>
  <si>
    <t>Oxygen Cylinder</t>
  </si>
  <si>
    <t>Fiber Optic Course</t>
  </si>
  <si>
    <t>Esthetician Class</t>
  </si>
  <si>
    <t>Verfication Services</t>
  </si>
  <si>
    <t>Show Supplies</t>
  </si>
  <si>
    <t>Ranch Bulbs</t>
  </si>
  <si>
    <t>Student Cosmetology Kits</t>
  </si>
  <si>
    <t>Dinner Sponsorship</t>
  </si>
  <si>
    <t>Science Building Air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</si>
</sst>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G9" sqref="G9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45838</v>
      </c>
      <c r="B3" s="192"/>
      <c r="C3" s="192"/>
      <c r="D3" s="192"/>
      <c r="E3" s="19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259</v>
      </c>
      <c r="C5" s="2" t="s">
        <v>202</v>
      </c>
      <c r="D5" s="3" t="s">
        <v>259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260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28684138</v>
      </c>
      <c r="C9" s="170">
        <v>32022183</v>
      </c>
      <c r="D9" s="147">
        <f>28017541-175813+2</f>
        <v>27841730</v>
      </c>
      <c r="E9" s="153">
        <f>D9-C9</f>
        <v>-4180453</v>
      </c>
      <c r="F9" s="17"/>
      <c r="G9" s="150"/>
    </row>
    <row r="10" spans="1:7" ht="15" customHeight="1" x14ac:dyDescent="0.2">
      <c r="A10" s="31" t="s">
        <v>72</v>
      </c>
      <c r="B10" s="141">
        <v>9365462</v>
      </c>
      <c r="C10" s="171">
        <v>8906765</v>
      </c>
      <c r="D10" s="49">
        <v>10020229</v>
      </c>
      <c r="E10" s="92">
        <f t="shared" ref="E10:E14" si="0">D10-C10</f>
        <v>1113464</v>
      </c>
      <c r="F10" s="176"/>
      <c r="G10" s="150"/>
    </row>
    <row r="11" spans="1:7" ht="15" customHeight="1" x14ac:dyDescent="0.2">
      <c r="A11" s="31" t="s">
        <v>3</v>
      </c>
      <c r="B11" s="38">
        <v>19992</v>
      </c>
      <c r="C11" s="74">
        <v>14896</v>
      </c>
      <c r="D11" s="49">
        <v>4718</v>
      </c>
      <c r="E11" s="92">
        <f t="shared" si="0"/>
        <v>-10178</v>
      </c>
      <c r="F11" s="19"/>
      <c r="G11" s="150"/>
    </row>
    <row r="12" spans="1:7" ht="15" customHeight="1" x14ac:dyDescent="0.2">
      <c r="A12" s="31" t="s">
        <v>4</v>
      </c>
      <c r="B12" s="38">
        <v>99814</v>
      </c>
      <c r="C12" s="74">
        <v>235703</v>
      </c>
      <c r="D12" s="49">
        <v>287699</v>
      </c>
      <c r="E12" s="92">
        <f t="shared" si="0"/>
        <v>51996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50734615</v>
      </c>
      <c r="C16" s="143">
        <f>SUM(C9:C14)</f>
        <v>52273352</v>
      </c>
      <c r="D16" s="144">
        <f>SUM(D9:D14)</f>
        <v>49248181</v>
      </c>
      <c r="E16" s="154">
        <f>SUM(E9:E13)</f>
        <v>-3025171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4246888</v>
      </c>
      <c r="C20" s="74">
        <v>3856188</v>
      </c>
      <c r="D20" s="38">
        <v>4515313</v>
      </c>
      <c r="E20" s="92">
        <f>D20-C20</f>
        <v>659125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1211953</v>
      </c>
      <c r="C23" s="173">
        <v>1153870</v>
      </c>
      <c r="D23" s="89">
        <v>1153170</v>
      </c>
      <c r="E23" s="92">
        <f t="shared" si="1"/>
        <v>-700</v>
      </c>
      <c r="F23" s="43"/>
      <c r="G23" s="150"/>
    </row>
    <row r="24" spans="1:8" ht="15" customHeight="1" x14ac:dyDescent="0.2">
      <c r="A24" s="81" t="s">
        <v>7</v>
      </c>
      <c r="B24" s="89">
        <v>4726304</v>
      </c>
      <c r="C24" s="173">
        <v>4308010</v>
      </c>
      <c r="D24" s="89">
        <v>5468548</v>
      </c>
      <c r="E24" s="92">
        <f t="shared" si="1"/>
        <v>1160538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82779071</v>
      </c>
      <c r="C28" s="74">
        <f>SUM(C20:C26)</f>
        <v>82108635</v>
      </c>
      <c r="D28" s="90">
        <f>SUM(D20:D26)</f>
        <v>83927598</v>
      </c>
      <c r="E28" s="92">
        <f>SUM(E20:E26)</f>
        <v>1818963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11235710</v>
      </c>
      <c r="C33" s="169">
        <v>15237627</v>
      </c>
      <c r="D33" s="146">
        <f>'Inc. &amp; Exp.'!F55</f>
        <v>10393493</v>
      </c>
      <c r="E33" s="142">
        <f t="shared" si="2"/>
        <v>-4844134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-32044456</v>
      </c>
      <c r="C35" s="74">
        <f>SUM(C30:C33)</f>
        <v>-29835283</v>
      </c>
      <c r="D35" s="90">
        <f>SUM(D30:D33)</f>
        <v>-34679417</v>
      </c>
      <c r="E35" s="92">
        <f>SUM(E30:E33)</f>
        <v>-4844134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50734615</v>
      </c>
      <c r="C37" s="148">
        <f>C35+C28</f>
        <v>52273352</v>
      </c>
      <c r="D37" s="149">
        <f>D35+D28</f>
        <v>49248181</v>
      </c>
      <c r="E37" s="157">
        <f>E35+E28</f>
        <v>-3025171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K3" sqref="K3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45838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254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118</v>
      </c>
      <c r="C5" s="34"/>
    </row>
    <row r="6" spans="1:12" x14ac:dyDescent="0.2">
      <c r="A6" s="16"/>
      <c r="B6" s="174" t="s">
        <v>105</v>
      </c>
      <c r="C6" s="174" t="s">
        <v>124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149</v>
      </c>
      <c r="C7" s="50" t="s">
        <v>149</v>
      </c>
      <c r="D7" s="75" t="s">
        <v>255</v>
      </c>
      <c r="E7" s="11" t="s">
        <v>15</v>
      </c>
      <c r="F7" s="11" t="s">
        <v>256</v>
      </c>
      <c r="G7" s="11" t="s">
        <v>15</v>
      </c>
      <c r="H7" s="76" t="s">
        <v>257</v>
      </c>
      <c r="I7" s="5" t="s">
        <v>258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13526367</v>
      </c>
      <c r="E9" s="25">
        <f>D9/B9</f>
        <v>1.0000000739296866</v>
      </c>
      <c r="F9" s="19">
        <v>10277115</v>
      </c>
      <c r="G9" s="25">
        <f>F9/C9</f>
        <v>0.77106145771975287</v>
      </c>
      <c r="H9" s="18">
        <f>F9-D9</f>
        <v>-3249252</v>
      </c>
      <c r="I9" s="44">
        <f>F9-C9</f>
        <v>-3051414</v>
      </c>
    </row>
    <row r="10" spans="1:12" x14ac:dyDescent="0.2">
      <c r="A10" s="80" t="s">
        <v>125</v>
      </c>
      <c r="B10" s="53">
        <v>0</v>
      </c>
      <c r="C10" s="53">
        <v>462000</v>
      </c>
      <c r="D10" s="19">
        <v>0</v>
      </c>
      <c r="E10" s="25">
        <v>0</v>
      </c>
      <c r="F10" s="19">
        <v>208314</v>
      </c>
      <c r="G10" s="25">
        <f>F10/C10</f>
        <v>0.45089610389610391</v>
      </c>
      <c r="H10" s="18">
        <f>F10-D10</f>
        <v>208314</v>
      </c>
      <c r="I10" s="44">
        <f>F10-C10</f>
        <v>-253686</v>
      </c>
    </row>
    <row r="11" spans="1:12" x14ac:dyDescent="0.2">
      <c r="A11" s="183" t="s">
        <v>112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14594501</v>
      </c>
      <c r="E13" s="25">
        <f t="shared" ref="E13:E22" si="0">D13/B13</f>
        <v>1.001441040244279</v>
      </c>
      <c r="F13" s="176">
        <v>15301632</v>
      </c>
      <c r="G13" s="25">
        <f t="shared" ref="G13:G22" si="1">F13/C13</f>
        <v>1.0056743559687802</v>
      </c>
      <c r="H13" s="20">
        <f t="shared" ref="H13:H22" si="2">F13-D13</f>
        <v>707131</v>
      </c>
      <c r="I13" s="44">
        <f t="shared" ref="I13:I22" si="3">F13-C13</f>
        <v>86337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3984212</v>
      </c>
      <c r="E14" s="25">
        <f t="shared" si="0"/>
        <v>1.0367452511059068</v>
      </c>
      <c r="F14" s="19">
        <v>4194416</v>
      </c>
      <c r="G14" s="25">
        <f t="shared" si="1"/>
        <v>1.0581271442986881</v>
      </c>
      <c r="H14" s="20">
        <f t="shared" si="2"/>
        <v>210204</v>
      </c>
      <c r="I14" s="44">
        <f t="shared" si="3"/>
        <v>230416</v>
      </c>
    </row>
    <row r="15" spans="1:12" x14ac:dyDescent="0.2">
      <c r="A15" s="65" t="s">
        <v>104</v>
      </c>
      <c r="B15" s="53">
        <v>28000</v>
      </c>
      <c r="C15" s="53">
        <v>28000</v>
      </c>
      <c r="D15" s="19">
        <v>21690</v>
      </c>
      <c r="E15" s="25">
        <f t="shared" si="0"/>
        <v>0.77464285714285719</v>
      </c>
      <c r="F15" s="19">
        <v>24209</v>
      </c>
      <c r="G15" s="25">
        <f t="shared" si="1"/>
        <v>0.86460714285714291</v>
      </c>
      <c r="H15" s="20">
        <f t="shared" si="2"/>
        <v>2519</v>
      </c>
      <c r="I15" s="44">
        <f t="shared" si="3"/>
        <v>-3791</v>
      </c>
    </row>
    <row r="16" spans="1:12" x14ac:dyDescent="0.2">
      <c r="A16" s="65" t="s">
        <v>103</v>
      </c>
      <c r="B16" s="53">
        <v>137000</v>
      </c>
      <c r="C16" s="53">
        <v>94000</v>
      </c>
      <c r="D16" s="19">
        <v>93633</v>
      </c>
      <c r="E16" s="25">
        <f t="shared" si="0"/>
        <v>0.6834525547445256</v>
      </c>
      <c r="F16" s="176">
        <v>111143</v>
      </c>
      <c r="G16" s="186">
        <f t="shared" si="1"/>
        <v>1.182372340425532</v>
      </c>
      <c r="H16" s="20">
        <f t="shared" si="2"/>
        <v>17510</v>
      </c>
      <c r="I16" s="44">
        <f t="shared" si="3"/>
        <v>17143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18469</v>
      </c>
      <c r="E17" s="25">
        <f>D17/B17</f>
        <v>0.65960714285714284</v>
      </c>
      <c r="F17" s="176">
        <v>13363</v>
      </c>
      <c r="G17" s="186">
        <f>F17/C17</f>
        <v>0.47725000000000001</v>
      </c>
      <c r="H17" s="20">
        <f t="shared" si="2"/>
        <v>-5106</v>
      </c>
      <c r="I17" s="44">
        <f t="shared" si="3"/>
        <v>-14637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232561</v>
      </c>
      <c r="E18" s="25">
        <f t="shared" si="0"/>
        <v>1.1087532777115614</v>
      </c>
      <c r="F18" s="176">
        <v>17674</v>
      </c>
      <c r="G18" s="186">
        <f t="shared" si="1"/>
        <v>0.25158718861209967</v>
      </c>
      <c r="H18" s="20">
        <f t="shared" si="2"/>
        <v>-214887</v>
      </c>
      <c r="I18" s="44">
        <f t="shared" si="3"/>
        <v>-52576</v>
      </c>
      <c r="L18" s="19"/>
    </row>
    <row r="19" spans="1:12" x14ac:dyDescent="0.2">
      <c r="A19" s="31" t="s">
        <v>86</v>
      </c>
      <c r="B19" s="53">
        <v>-2707000</v>
      </c>
      <c r="C19" s="53">
        <v>-3107000</v>
      </c>
      <c r="D19" s="19">
        <v>-2795057</v>
      </c>
      <c r="E19" s="25">
        <f t="shared" si="0"/>
        <v>1.0325293683043959</v>
      </c>
      <c r="F19" s="176">
        <v>-2916778</v>
      </c>
      <c r="G19" s="186">
        <f t="shared" si="1"/>
        <v>0.93877631155455421</v>
      </c>
      <c r="H19" s="20">
        <f t="shared" si="2"/>
        <v>-121721</v>
      </c>
      <c r="I19" s="44">
        <f t="shared" si="3"/>
        <v>190222</v>
      </c>
      <c r="K19" s="19"/>
    </row>
    <row r="20" spans="1:12" x14ac:dyDescent="0.2">
      <c r="A20" s="31" t="s">
        <v>87</v>
      </c>
      <c r="B20" s="53">
        <v>-847300</v>
      </c>
      <c r="C20" s="53">
        <v>-847300</v>
      </c>
      <c r="D20" s="19">
        <v>-885456</v>
      </c>
      <c r="E20" s="25">
        <f t="shared" si="0"/>
        <v>1.0450324560368229</v>
      </c>
      <c r="F20" s="176">
        <f>+-763012-175813</f>
        <v>-938825</v>
      </c>
      <c r="G20" s="186">
        <f t="shared" si="1"/>
        <v>1.1080195916440458</v>
      </c>
      <c r="H20" s="20">
        <f t="shared" si="2"/>
        <v>-53369</v>
      </c>
      <c r="I20" s="44">
        <f t="shared" si="3"/>
        <v>-91525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2718182</v>
      </c>
      <c r="E21" s="25">
        <f t="shared" si="0"/>
        <v>0.98821348926525898</v>
      </c>
      <c r="F21" s="176">
        <v>3142890</v>
      </c>
      <c r="G21" s="186">
        <f t="shared" si="1"/>
        <v>1.0199386652387674</v>
      </c>
      <c r="H21" s="20">
        <f t="shared" si="2"/>
        <v>424708</v>
      </c>
      <c r="I21" s="44">
        <f t="shared" si="3"/>
        <v>61440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822628</v>
      </c>
      <c r="E22" s="25">
        <f t="shared" si="0"/>
        <v>0.88297965974346593</v>
      </c>
      <c r="F22" s="176">
        <v>866368</v>
      </c>
      <c r="G22" s="186">
        <f t="shared" si="1"/>
        <v>0.91922334217506629</v>
      </c>
      <c r="H22" s="20">
        <f t="shared" si="2"/>
        <v>43740</v>
      </c>
      <c r="I22" s="44">
        <f t="shared" si="3"/>
        <v>-76132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30355523</v>
      </c>
      <c r="E24" s="25">
        <f>D24/B24</f>
        <v>0.96936476901494151</v>
      </c>
      <c r="F24" s="176">
        <v>33650814</v>
      </c>
      <c r="G24" s="186">
        <f>F24/C24</f>
        <v>0.98808881144365324</v>
      </c>
      <c r="H24" s="20">
        <f>F24-D24</f>
        <v>3295291</v>
      </c>
      <c r="I24" s="44">
        <f>F24-C24</f>
        <v>-405653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1759734</v>
      </c>
      <c r="E27" s="25">
        <f>D27/B27</f>
        <v>1.2569528571428572</v>
      </c>
      <c r="F27" s="19">
        <v>1591026</v>
      </c>
      <c r="G27" s="25">
        <f>F27/C27</f>
        <v>0.88390333333333337</v>
      </c>
      <c r="H27" s="20">
        <f>F27-D27</f>
        <v>-168708</v>
      </c>
      <c r="I27" s="44">
        <f>F27-C27</f>
        <v>-208974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243557</v>
      </c>
      <c r="E29" s="25">
        <f>D29/B29</f>
        <v>0.76843496807087508</v>
      </c>
      <c r="F29" s="19">
        <v>413832</v>
      </c>
      <c r="G29" s="25">
        <f>F29/C29</f>
        <v>1.3056614250738283</v>
      </c>
      <c r="H29" s="20">
        <f>F29-D29</f>
        <v>170275</v>
      </c>
      <c r="I29" s="44">
        <f>F29-C29</f>
        <v>96880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1041466</v>
      </c>
      <c r="E31" s="25">
        <f>D31/B31</f>
        <v>0.84820502880244852</v>
      </c>
      <c r="F31" s="19">
        <v>1101789</v>
      </c>
      <c r="G31" s="25">
        <f t="shared" ref="G31:G37" si="4">F31/C31</f>
        <v>0.83075012554118433</v>
      </c>
      <c r="H31" s="20">
        <f>F31-D31</f>
        <v>60323</v>
      </c>
      <c r="I31" s="44">
        <f>F31-C31</f>
        <v>-224469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182903</v>
      </c>
      <c r="E32" s="79">
        <f>D32/B32</f>
        <v>0.42794337856808612</v>
      </c>
      <c r="F32" s="83">
        <v>415848</v>
      </c>
      <c r="G32" s="25">
        <f t="shared" si="4"/>
        <v>1.6808730800323364</v>
      </c>
      <c r="H32" s="20">
        <f>F32-D32</f>
        <v>232945</v>
      </c>
      <c r="I32" s="44">
        <f>F32-C32</f>
        <v>168448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23267</v>
      </c>
      <c r="E35" s="25">
        <f>D35/B35</f>
        <v>0.23266999999999999</v>
      </c>
      <c r="F35" s="19">
        <v>88162</v>
      </c>
      <c r="G35" s="25">
        <f t="shared" si="4"/>
        <v>0.88161999999999996</v>
      </c>
      <c r="H35" s="20">
        <f>F35-D35</f>
        <v>64895</v>
      </c>
      <c r="I35" s="44">
        <f>F35-C35</f>
        <v>-11838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422529</v>
      </c>
      <c r="E36" s="25">
        <f>D36/B36</f>
        <v>0.93895333333333331</v>
      </c>
      <c r="F36" s="19">
        <v>525440</v>
      </c>
      <c r="G36" s="25">
        <f t="shared" si="4"/>
        <v>1.1215368196371398</v>
      </c>
      <c r="H36" s="20">
        <f>F36-D36</f>
        <v>102911</v>
      </c>
      <c r="I36" s="44">
        <f>F36-C36</f>
        <v>56940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87775</v>
      </c>
      <c r="E37" s="25">
        <f>D37/B37</f>
        <v>2.3038057742782154</v>
      </c>
      <c r="F37" s="19">
        <v>78252</v>
      </c>
      <c r="G37" s="25">
        <f t="shared" si="4"/>
        <v>1.6792274678111587</v>
      </c>
      <c r="H37" s="20">
        <f>F37-D37</f>
        <v>-9523</v>
      </c>
      <c r="I37" s="44">
        <f>F37-C37</f>
        <v>31652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66513067</v>
      </c>
      <c r="E39" s="25">
        <f>D39/B39</f>
        <v>0.99275119073902418</v>
      </c>
      <c r="F39" s="19">
        <f>SUM(F9:F37)</f>
        <v>68226286</v>
      </c>
      <c r="G39" s="25">
        <f>F39/C39</f>
        <v>0.96267046653651922</v>
      </c>
      <c r="H39" s="20">
        <f>SUM(H9:H37)</f>
        <v>1713219</v>
      </c>
      <c r="I39" s="44">
        <f>F39-C39</f>
        <v>-2645615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39486051</v>
      </c>
      <c r="E42" s="25">
        <f t="shared" ref="E42:E49" si="5">D42/B42</f>
        <v>0.82971786855198093</v>
      </c>
      <c r="F42" s="176">
        <v>41780629</v>
      </c>
      <c r="G42" s="25">
        <f t="shared" ref="G42:G49" si="6">F42/C42</f>
        <v>0.83243036519991376</v>
      </c>
      <c r="H42" s="20">
        <f t="shared" ref="H42:H50" si="7">F42-D42</f>
        <v>2294578</v>
      </c>
      <c r="I42" s="44">
        <f>F42-C42</f>
        <v>-8410511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3252368</v>
      </c>
      <c r="E43" s="25">
        <f t="shared" si="5"/>
        <v>0.97151558998556031</v>
      </c>
      <c r="F43" s="176">
        <v>3023671</v>
      </c>
      <c r="G43" s="25">
        <f t="shared" si="6"/>
        <v>0.82131339149973093</v>
      </c>
      <c r="H43" s="20">
        <f t="shared" si="7"/>
        <v>-228697</v>
      </c>
      <c r="I43" s="44">
        <f t="shared" ref="I43:I50" si="8">F43-C43</f>
        <v>-657836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3810926</v>
      </c>
      <c r="E44" s="25">
        <f t="shared" si="5"/>
        <v>0.97571695209907394</v>
      </c>
      <c r="F44" s="176">
        <v>4146115</v>
      </c>
      <c r="G44" s="25">
        <f t="shared" si="6"/>
        <v>0.89846383414982345</v>
      </c>
      <c r="H44" s="20">
        <f t="shared" si="7"/>
        <v>335189</v>
      </c>
      <c r="I44" s="44">
        <f t="shared" si="8"/>
        <v>-468556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2530046</v>
      </c>
      <c r="E45" s="25">
        <f t="shared" si="5"/>
        <v>0.75653252462573251</v>
      </c>
      <c r="F45" s="176">
        <v>2857239</v>
      </c>
      <c r="G45" s="25">
        <f t="shared" si="6"/>
        <v>0.7559535290181707</v>
      </c>
      <c r="H45" s="20">
        <f t="shared" si="7"/>
        <v>327193</v>
      </c>
      <c r="I45" s="44">
        <f t="shared" si="8"/>
        <v>-922410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110805</v>
      </c>
      <c r="E46" s="25">
        <f t="shared" si="5"/>
        <v>5.4043916992679526E-2</v>
      </c>
      <c r="F46" s="176">
        <v>145559</v>
      </c>
      <c r="G46" s="25">
        <f t="shared" si="6"/>
        <v>7.338610958180318E-2</v>
      </c>
      <c r="H46" s="20">
        <f t="shared" si="7"/>
        <v>34754</v>
      </c>
      <c r="I46" s="44">
        <f t="shared" si="8"/>
        <v>-1837909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1833697</v>
      </c>
      <c r="E47" s="25">
        <f t="shared" si="5"/>
        <v>0.98122626460778439</v>
      </c>
      <c r="F47" s="176">
        <v>2375854</v>
      </c>
      <c r="G47" s="25">
        <f t="shared" si="6"/>
        <v>0.84480846453382086</v>
      </c>
      <c r="H47" s="20">
        <f t="shared" si="7"/>
        <v>542157</v>
      </c>
      <c r="I47" s="44">
        <f t="shared" si="8"/>
        <v>-436445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463441</v>
      </c>
      <c r="E48" s="25">
        <f t="shared" si="5"/>
        <v>0.59055952922526822</v>
      </c>
      <c r="F48" s="176">
        <v>423635</v>
      </c>
      <c r="G48" s="25">
        <f t="shared" si="6"/>
        <v>0.96556306183104501</v>
      </c>
      <c r="H48" s="20">
        <f t="shared" si="7"/>
        <v>-39806</v>
      </c>
      <c r="I48" s="44">
        <f t="shared" si="8"/>
        <v>-15109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3787320</v>
      </c>
      <c r="E49" s="25">
        <f t="shared" si="5"/>
        <v>0.92377015652520056</v>
      </c>
      <c r="F49" s="176">
        <v>3076181</v>
      </c>
      <c r="G49" s="25">
        <f t="shared" si="6"/>
        <v>0.91475496803749923</v>
      </c>
      <c r="H49" s="20">
        <f t="shared" si="7"/>
        <v>-711139</v>
      </c>
      <c r="I49" s="44">
        <f t="shared" si="8"/>
        <v>-286666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2703</v>
      </c>
      <c r="E50" s="25">
        <f>D50/B50</f>
        <v>0.35678458289334741</v>
      </c>
      <c r="F50" s="176">
        <v>3910</v>
      </c>
      <c r="G50" s="25">
        <f>F50/C50</f>
        <v>0.51610348468848999</v>
      </c>
      <c r="H50" s="20">
        <f t="shared" si="7"/>
        <v>1207</v>
      </c>
      <c r="I50" s="44">
        <f t="shared" si="8"/>
        <v>-3666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55277357</v>
      </c>
      <c r="E53" s="25">
        <f>D53/B53</f>
        <v>0.82505084275629825</v>
      </c>
      <c r="F53" s="19">
        <f>SUM(F42:F50)</f>
        <v>57832793</v>
      </c>
      <c r="G53" s="25">
        <f>F53/C53</f>
        <v>0.81601865032518317</v>
      </c>
      <c r="H53" s="20">
        <f>SUM(H42:H50)</f>
        <v>2555436</v>
      </c>
      <c r="I53" s="44">
        <f>F53-C53</f>
        <v>-13039108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11235710</v>
      </c>
      <c r="E55" s="25"/>
      <c r="F55" s="40">
        <f>F39-F53</f>
        <v>10393493</v>
      </c>
      <c r="H55" s="41">
        <f>H39-H53</f>
        <v>-842217</v>
      </c>
      <c r="I55" s="45">
        <f>F55-C55</f>
        <v>10393493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B32" sqref="B32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45473</v>
      </c>
      <c r="C4" s="197"/>
      <c r="D4" s="197"/>
      <c r="E4" s="197"/>
      <c r="F4" s="198"/>
      <c r="G4" s="199">
        <v>45808</v>
      </c>
      <c r="H4" s="200"/>
      <c r="I4" s="200"/>
      <c r="J4" s="200"/>
      <c r="K4" s="201"/>
      <c r="L4" s="199">
        <v>45838</v>
      </c>
      <c r="M4" s="200"/>
      <c r="N4" s="200"/>
      <c r="O4" s="200"/>
      <c r="P4" s="201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88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88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88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90</v>
      </c>
      <c r="B8" s="116">
        <v>-10898971</v>
      </c>
      <c r="C8" s="117">
        <v>1129910</v>
      </c>
      <c r="D8" s="117"/>
      <c r="E8" s="117">
        <v>9855947</v>
      </c>
      <c r="F8" s="125">
        <f>SUM(B8:E8)</f>
        <v>86886</v>
      </c>
      <c r="G8" s="181">
        <v>-8999095</v>
      </c>
      <c r="H8" s="117">
        <v>1865182</v>
      </c>
      <c r="I8" s="117"/>
      <c r="J8" s="117">
        <v>9041121</v>
      </c>
      <c r="K8" s="126">
        <f>SUM(G8:J8)</f>
        <v>1907208</v>
      </c>
      <c r="L8" s="181">
        <f>+-8997751-175813+2</f>
        <v>-9173562</v>
      </c>
      <c r="M8" s="117">
        <f>416808+175813-2</f>
        <v>592619</v>
      </c>
      <c r="N8" s="117"/>
      <c r="O8" s="190">
        <v>8638559</v>
      </c>
      <c r="P8" s="126">
        <f>SUM(L8:O8)</f>
        <v>57616</v>
      </c>
    </row>
    <row r="9" spans="1:16" x14ac:dyDescent="0.2">
      <c r="A9" s="178" t="s">
        <v>91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92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>
        <v>-8130</v>
      </c>
      <c r="M10" s="120"/>
      <c r="N10" s="120"/>
      <c r="O10" s="120"/>
      <c r="P10" s="128">
        <f t="shared" si="2"/>
        <v>-8130</v>
      </c>
    </row>
    <row r="11" spans="1:16" x14ac:dyDescent="0.2">
      <c r="A11" s="178" t="s">
        <v>93</v>
      </c>
      <c r="B11" s="118"/>
      <c r="C11" s="120">
        <v>46395</v>
      </c>
      <c r="D11" s="120"/>
      <c r="E11" s="120"/>
      <c r="F11" s="127">
        <f t="shared" si="0"/>
        <v>46395</v>
      </c>
      <c r="G11" s="182"/>
      <c r="H11" s="120">
        <v>201992</v>
      </c>
      <c r="I11" s="120"/>
      <c r="J11" s="120"/>
      <c r="K11" s="128">
        <f t="shared" si="1"/>
        <v>201992</v>
      </c>
      <c r="L11" s="182"/>
      <c r="M11" s="120">
        <v>381303</v>
      </c>
      <c r="N11" s="120"/>
      <c r="O11" s="120"/>
      <c r="P11" s="128">
        <f t="shared" si="2"/>
        <v>381303</v>
      </c>
    </row>
    <row r="12" spans="1:16" x14ac:dyDescent="0.2">
      <c r="A12" s="177" t="s">
        <v>94</v>
      </c>
      <c r="B12" s="118">
        <v>414962</v>
      </c>
      <c r="C12" s="120"/>
      <c r="D12" s="120"/>
      <c r="E12" s="120"/>
      <c r="F12" s="127">
        <f t="shared" si="0"/>
        <v>414962</v>
      </c>
      <c r="G12" s="182">
        <v>197743</v>
      </c>
      <c r="H12" s="120"/>
      <c r="I12" s="120"/>
      <c r="J12" s="120"/>
      <c r="K12" s="128">
        <f t="shared" si="1"/>
        <v>197743</v>
      </c>
      <c r="L12" s="182">
        <v>351667</v>
      </c>
      <c r="M12" s="120"/>
      <c r="N12" s="120"/>
      <c r="O12" s="120"/>
      <c r="P12" s="128">
        <f t="shared" si="2"/>
        <v>351667</v>
      </c>
    </row>
    <row r="13" spans="1:16" x14ac:dyDescent="0.2">
      <c r="A13" s="178" t="s">
        <v>95</v>
      </c>
      <c r="B13" s="118">
        <v>23243</v>
      </c>
      <c r="C13" s="120"/>
      <c r="D13" s="120"/>
      <c r="E13" s="120"/>
      <c r="F13" s="127">
        <f t="shared" si="0"/>
        <v>23243</v>
      </c>
      <c r="G13" s="182">
        <v>12840</v>
      </c>
      <c r="H13" s="120"/>
      <c r="I13" s="120"/>
      <c r="J13" s="120"/>
      <c r="K13" s="128">
        <f t="shared" si="1"/>
        <v>12840</v>
      </c>
      <c r="L13" s="182">
        <v>8885</v>
      </c>
      <c r="M13" s="120"/>
      <c r="N13" s="120"/>
      <c r="O13" s="120"/>
      <c r="P13" s="128">
        <f t="shared" si="2"/>
        <v>8885</v>
      </c>
    </row>
    <row r="14" spans="1:16" ht="15" x14ac:dyDescent="0.25">
      <c r="A14" s="129" t="s">
        <v>65</v>
      </c>
      <c r="B14" s="130">
        <f t="shared" ref="B14:E14" si="3">SUM(B7:B13)</f>
        <v>-10459340</v>
      </c>
      <c r="C14" s="131">
        <f t="shared" si="3"/>
        <v>1176305</v>
      </c>
      <c r="D14" s="131">
        <f t="shared" si="3"/>
        <v>0</v>
      </c>
      <c r="E14" s="131">
        <f t="shared" si="3"/>
        <v>9855947</v>
      </c>
      <c r="F14" s="132">
        <f>SUM(F7:F13)</f>
        <v>572912</v>
      </c>
      <c r="G14" s="130">
        <f t="shared" ref="G14:J14" si="4">SUM(G7:G13)</f>
        <v>-8787086</v>
      </c>
      <c r="H14" s="131">
        <f t="shared" si="4"/>
        <v>2067174</v>
      </c>
      <c r="I14" s="131">
        <f t="shared" si="4"/>
        <v>0</v>
      </c>
      <c r="J14" s="131">
        <f t="shared" si="4"/>
        <v>9041121</v>
      </c>
      <c r="K14" s="133">
        <f t="shared" ref="K14:P14" si="5">SUM(K7:K13)</f>
        <v>2321209</v>
      </c>
      <c r="L14" s="130">
        <f t="shared" si="5"/>
        <v>-8819714</v>
      </c>
      <c r="M14" s="131">
        <f t="shared" si="5"/>
        <v>973922</v>
      </c>
      <c r="N14" s="131">
        <f t="shared" si="5"/>
        <v>0</v>
      </c>
      <c r="O14" s="131">
        <f t="shared" si="5"/>
        <v>8638559</v>
      </c>
      <c r="P14" s="133">
        <f t="shared" si="5"/>
        <v>792767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2753</v>
      </c>
      <c r="H15" s="135"/>
      <c r="I15" s="135"/>
      <c r="J15" s="135"/>
      <c r="K15" s="136">
        <f>G15</f>
        <v>2753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96</v>
      </c>
      <c r="B17" s="182">
        <v>16675237</v>
      </c>
      <c r="C17" s="184"/>
      <c r="D17" s="184">
        <v>1177264</v>
      </c>
      <c r="E17" s="119"/>
      <c r="F17" s="137">
        <f>SUM(B17:E17)</f>
        <v>17852501</v>
      </c>
      <c r="G17" s="118">
        <v>17064606</v>
      </c>
      <c r="H17" s="119"/>
      <c r="I17" s="119">
        <v>987403</v>
      </c>
      <c r="J17" s="119"/>
      <c r="K17" s="137">
        <f>SUM(G17:J17)</f>
        <v>18052009</v>
      </c>
      <c r="L17" s="187">
        <v>12625712</v>
      </c>
      <c r="M17" s="184"/>
      <c r="N17" s="184">
        <v>992205</v>
      </c>
      <c r="O17" s="119"/>
      <c r="P17" s="137">
        <f>SUM(L17:O17)</f>
        <v>13617917</v>
      </c>
    </row>
    <row r="18" spans="1:16" x14ac:dyDescent="0.2">
      <c r="A18" s="178" t="s">
        <v>97</v>
      </c>
      <c r="B18" s="182">
        <v>9430793</v>
      </c>
      <c r="C18" s="184"/>
      <c r="D18" s="184"/>
      <c r="E18" s="119"/>
      <c r="F18" s="137">
        <f t="shared" ref="F18:F27" si="6">SUM(B18:E18)</f>
        <v>9430793</v>
      </c>
      <c r="G18" s="118">
        <v>9865177</v>
      </c>
      <c r="H18" s="119"/>
      <c r="I18" s="119"/>
      <c r="J18" s="119"/>
      <c r="K18" s="137">
        <f t="shared" ref="K18:K27" si="7">SUM(G18:J18)</f>
        <v>9865177</v>
      </c>
      <c r="L18" s="187">
        <v>9902435</v>
      </c>
      <c r="M18" s="184"/>
      <c r="N18" s="184"/>
      <c r="O18" s="119"/>
      <c r="P18" s="137">
        <f t="shared" ref="P18:P27" si="8">SUM(L18:O18)</f>
        <v>9902435</v>
      </c>
    </row>
    <row r="19" spans="1:16" x14ac:dyDescent="0.2">
      <c r="A19" s="177" t="s">
        <v>98</v>
      </c>
      <c r="B19" s="182">
        <v>75210</v>
      </c>
      <c r="C19" s="185"/>
      <c r="D19" s="185">
        <v>25931</v>
      </c>
      <c r="E19" s="120"/>
      <c r="F19" s="137">
        <f t="shared" si="6"/>
        <v>101141</v>
      </c>
      <c r="G19" s="118">
        <v>299103</v>
      </c>
      <c r="H19" s="120"/>
      <c r="I19" s="120">
        <v>50308</v>
      </c>
      <c r="J19" s="120"/>
      <c r="K19" s="137">
        <f t="shared" si="7"/>
        <v>349411</v>
      </c>
      <c r="L19" s="187">
        <v>497938</v>
      </c>
      <c r="M19" s="188"/>
      <c r="N19" s="188">
        <v>84010</v>
      </c>
      <c r="O19" s="120"/>
      <c r="P19" s="137">
        <f t="shared" si="8"/>
        <v>581948</v>
      </c>
    </row>
    <row r="20" spans="1:16" x14ac:dyDescent="0.2">
      <c r="A20" s="178" t="s">
        <v>99</v>
      </c>
      <c r="B20" s="182">
        <v>218</v>
      </c>
      <c r="C20" s="185"/>
      <c r="D20" s="185"/>
      <c r="E20" s="120"/>
      <c r="F20" s="137">
        <f t="shared" si="6"/>
        <v>218</v>
      </c>
      <c r="G20" s="118">
        <v>228</v>
      </c>
      <c r="H20" s="120"/>
      <c r="I20" s="120"/>
      <c r="J20" s="120"/>
      <c r="K20" s="137">
        <f t="shared" si="7"/>
        <v>228</v>
      </c>
      <c r="L20" s="187">
        <v>228</v>
      </c>
      <c r="M20" s="188"/>
      <c r="N20" s="188"/>
      <c r="O20" s="120"/>
      <c r="P20" s="137">
        <f t="shared" si="8"/>
        <v>228</v>
      </c>
    </row>
    <row r="21" spans="1:16" x14ac:dyDescent="0.2">
      <c r="A21" s="177" t="s">
        <v>100</v>
      </c>
      <c r="B21" s="182">
        <v>9707</v>
      </c>
      <c r="C21" s="185"/>
      <c r="D21" s="185"/>
      <c r="E21" s="120"/>
      <c r="F21" s="137">
        <f t="shared" si="6"/>
        <v>9707</v>
      </c>
      <c r="G21" s="118">
        <v>10134</v>
      </c>
      <c r="H21" s="120"/>
      <c r="I21" s="120"/>
      <c r="J21" s="120"/>
      <c r="K21" s="137">
        <f t="shared" si="7"/>
        <v>10134</v>
      </c>
      <c r="L21" s="187">
        <v>10170</v>
      </c>
      <c r="M21" s="188"/>
      <c r="N21" s="188"/>
      <c r="O21" s="120"/>
      <c r="P21" s="137">
        <f t="shared" si="8"/>
        <v>10170</v>
      </c>
    </row>
    <row r="22" spans="1:16" x14ac:dyDescent="0.2">
      <c r="A22" s="177" t="s">
        <v>180</v>
      </c>
      <c r="B22" s="182">
        <v>4323279</v>
      </c>
      <c r="C22" s="185"/>
      <c r="D22" s="185"/>
      <c r="E22" s="120"/>
      <c r="F22" s="137">
        <f t="shared" si="6"/>
        <v>4323279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150</v>
      </c>
      <c r="B23" s="118"/>
      <c r="C23" s="120"/>
      <c r="D23" s="120">
        <v>4083708</v>
      </c>
      <c r="E23" s="120"/>
      <c r="F23" s="137">
        <f t="shared" si="6"/>
        <v>4083708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110</v>
      </c>
      <c r="B24" s="118">
        <v>8625622</v>
      </c>
      <c r="C24" s="120"/>
      <c r="D24" s="120"/>
      <c r="E24" s="120"/>
      <c r="F24" s="137">
        <f t="shared" si="6"/>
        <v>8625622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181</v>
      </c>
      <c r="B25" s="118"/>
      <c r="C25" s="120"/>
      <c r="D25" s="120"/>
      <c r="E25" s="120"/>
      <c r="F25" s="137">
        <f t="shared" si="6"/>
        <v>0</v>
      </c>
      <c r="G25" s="118">
        <v>4515875</v>
      </c>
      <c r="H25" s="120"/>
      <c r="I25" s="120"/>
      <c r="J25" s="120"/>
      <c r="K25" s="137">
        <f t="shared" si="7"/>
        <v>4515875</v>
      </c>
      <c r="L25" s="118">
        <v>4531676</v>
      </c>
      <c r="M25" s="120"/>
      <c r="N25" s="120"/>
      <c r="O25" s="120"/>
      <c r="P25" s="137">
        <f t="shared" si="8"/>
        <v>4531676</v>
      </c>
    </row>
    <row r="26" spans="1:16" x14ac:dyDescent="0.2">
      <c r="A26" s="177" t="s">
        <v>148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>
        <v>4558831</v>
      </c>
      <c r="J26" s="120"/>
      <c r="K26" s="137">
        <f t="shared" si="7"/>
        <v>4558831</v>
      </c>
      <c r="L26" s="118"/>
      <c r="M26" s="120"/>
      <c r="N26" s="120">
        <v>4575309</v>
      </c>
      <c r="O26" s="120"/>
      <c r="P26" s="137">
        <f t="shared" si="8"/>
        <v>4575309</v>
      </c>
    </row>
    <row r="27" spans="1:16" x14ac:dyDescent="0.2">
      <c r="A27" s="177" t="s">
        <v>140</v>
      </c>
      <c r="B27" s="118"/>
      <c r="C27" s="120"/>
      <c r="D27" s="120"/>
      <c r="E27" s="120"/>
      <c r="F27" s="137">
        <f t="shared" si="6"/>
        <v>0</v>
      </c>
      <c r="G27" s="118">
        <v>9051393</v>
      </c>
      <c r="H27" s="120"/>
      <c r="I27" s="120"/>
      <c r="J27" s="120"/>
      <c r="K27" s="137">
        <f t="shared" si="7"/>
        <v>9051393</v>
      </c>
      <c r="L27" s="118">
        <v>9090532</v>
      </c>
      <c r="M27" s="120"/>
      <c r="N27" s="120"/>
      <c r="O27" s="120"/>
      <c r="P27" s="137">
        <f t="shared" si="8"/>
        <v>9090532</v>
      </c>
    </row>
    <row r="28" spans="1:16" ht="15" x14ac:dyDescent="0.25">
      <c r="A28" s="129" t="s">
        <v>68</v>
      </c>
      <c r="B28" s="189">
        <f>SUM(B16:B27)</f>
        <v>39140066</v>
      </c>
      <c r="C28" s="131">
        <f t="shared" ref="C28:P28" si="9">SUM(C16:C27)</f>
        <v>0</v>
      </c>
      <c r="D28" s="131">
        <f t="shared" si="9"/>
        <v>5286903</v>
      </c>
      <c r="E28" s="131">
        <f t="shared" si="9"/>
        <v>0</v>
      </c>
      <c r="F28" s="132">
        <f t="shared" si="9"/>
        <v>44426969</v>
      </c>
      <c r="G28" s="189">
        <f t="shared" si="9"/>
        <v>40806516</v>
      </c>
      <c r="H28" s="131">
        <f t="shared" si="9"/>
        <v>0</v>
      </c>
      <c r="I28" s="131">
        <f t="shared" si="9"/>
        <v>5596542</v>
      </c>
      <c r="J28" s="131">
        <f t="shared" si="9"/>
        <v>0</v>
      </c>
      <c r="K28" s="132">
        <f t="shared" si="9"/>
        <v>46403058</v>
      </c>
      <c r="L28" s="189">
        <f>SUM(L16:L27)</f>
        <v>36658691</v>
      </c>
      <c r="M28" s="131">
        <f t="shared" si="9"/>
        <v>0</v>
      </c>
      <c r="N28" s="131">
        <f t="shared" si="9"/>
        <v>5651524</v>
      </c>
      <c r="O28" s="131">
        <f t="shared" si="9"/>
        <v>0</v>
      </c>
      <c r="P28" s="132">
        <f t="shared" si="9"/>
        <v>42310215</v>
      </c>
    </row>
    <row r="29" spans="1:16" ht="15" customHeight="1" x14ac:dyDescent="0.25">
      <c r="A29" s="114" t="s">
        <v>69</v>
      </c>
      <c r="B29" s="138">
        <f>B28+B15+B14</f>
        <v>28684138</v>
      </c>
      <c r="C29" s="139">
        <f>C14+C15+C28</f>
        <v>1176305</v>
      </c>
      <c r="D29" s="139">
        <f>D28+D14</f>
        <v>5286903</v>
      </c>
      <c r="E29" s="139">
        <f>E28+E14</f>
        <v>9855947</v>
      </c>
      <c r="F29" s="140">
        <f>F28+F15+F14</f>
        <v>45003293</v>
      </c>
      <c r="G29" s="138">
        <f>G28+G15+G14</f>
        <v>32022183</v>
      </c>
      <c r="H29" s="139">
        <f>H28+H14</f>
        <v>2067174</v>
      </c>
      <c r="I29" s="139">
        <f>I28+I14</f>
        <v>5596542</v>
      </c>
      <c r="J29" s="139">
        <f>J28+J14</f>
        <v>9041121</v>
      </c>
      <c r="K29" s="140">
        <f>K28+K15+K14</f>
        <v>48727020</v>
      </c>
      <c r="L29" s="138">
        <f>L14+L15+L28</f>
        <v>27841730</v>
      </c>
      <c r="M29" s="139">
        <f>M28+M14</f>
        <v>973922</v>
      </c>
      <c r="N29" s="139">
        <f>N28+N14</f>
        <v>5651524</v>
      </c>
      <c r="O29" s="139">
        <f>O28+O14</f>
        <v>8638559</v>
      </c>
      <c r="P29" s="140">
        <f>P28+P15+P14</f>
        <v>43105735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58"/>
  <sheetViews>
    <sheetView zoomScaleNormal="100" workbookViewId="0">
      <selection activeCell="K1" sqref="K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261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119</v>
      </c>
      <c r="B5" s="46" t="s">
        <v>253</v>
      </c>
      <c r="C5" s="159">
        <v>476603.18</v>
      </c>
      <c r="D5" s="123">
        <v>45831</v>
      </c>
      <c r="E5" s="46"/>
    </row>
    <row r="6" spans="1:14" ht="19.5" customHeight="1" x14ac:dyDescent="0.2">
      <c r="A6" s="56" t="s">
        <v>109</v>
      </c>
      <c r="B6" s="46" t="s">
        <v>182</v>
      </c>
      <c r="C6" s="160">
        <v>212564.86</v>
      </c>
      <c r="D6" s="95">
        <v>45825</v>
      </c>
      <c r="E6" s="46"/>
    </row>
    <row r="7" spans="1:14" ht="19.5" customHeight="1" x14ac:dyDescent="0.2">
      <c r="A7" s="56" t="s">
        <v>263</v>
      </c>
      <c r="B7" s="46" t="s">
        <v>264</v>
      </c>
      <c r="C7" s="160">
        <v>192029.07</v>
      </c>
      <c r="D7" s="95">
        <v>45812</v>
      </c>
      <c r="E7" s="46"/>
    </row>
    <row r="8" spans="1:14" ht="19.5" customHeight="1" x14ac:dyDescent="0.2">
      <c r="A8" s="56" t="s">
        <v>113</v>
      </c>
      <c r="B8" s="46" t="s">
        <v>265</v>
      </c>
      <c r="C8" s="160">
        <v>81126.179999999993</v>
      </c>
      <c r="D8" s="95">
        <v>45838</v>
      </c>
      <c r="E8" s="46"/>
    </row>
    <row r="9" spans="1:14" ht="19.5" customHeight="1" x14ac:dyDescent="0.2">
      <c r="A9" s="56" t="s">
        <v>143</v>
      </c>
      <c r="B9" s="46" t="s">
        <v>271</v>
      </c>
      <c r="C9" s="160">
        <v>76944.100000000006</v>
      </c>
      <c r="D9" s="95">
        <v>45820</v>
      </c>
      <c r="E9" s="46"/>
    </row>
    <row r="10" spans="1:14" ht="19.5" customHeight="1" x14ac:dyDescent="0.2">
      <c r="A10" s="56" t="s">
        <v>266</v>
      </c>
      <c r="B10" s="46" t="s">
        <v>267</v>
      </c>
      <c r="C10" s="160">
        <v>48712.53</v>
      </c>
      <c r="D10" s="95">
        <v>45825</v>
      </c>
      <c r="E10" s="46"/>
    </row>
    <row r="11" spans="1:14" ht="19.5" customHeight="1" x14ac:dyDescent="0.2">
      <c r="A11" s="56" t="s">
        <v>77</v>
      </c>
      <c r="B11" s="46" t="s">
        <v>541</v>
      </c>
      <c r="C11" s="160">
        <v>41250</v>
      </c>
      <c r="D11" s="95">
        <v>45813</v>
      </c>
      <c r="E11" s="46"/>
    </row>
    <row r="12" spans="1:14" ht="19.5" customHeight="1" x14ac:dyDescent="0.2">
      <c r="A12" s="56" t="s">
        <v>268</v>
      </c>
      <c r="B12" s="46" t="s">
        <v>543</v>
      </c>
      <c r="C12" s="160">
        <v>39531</v>
      </c>
      <c r="D12" s="95">
        <v>45824</v>
      </c>
      <c r="E12" s="46"/>
    </row>
    <row r="13" spans="1:14" ht="19.5" customHeight="1" x14ac:dyDescent="0.2">
      <c r="A13" s="56" t="s">
        <v>165</v>
      </c>
      <c r="B13" s="46" t="s">
        <v>544</v>
      </c>
      <c r="C13" s="160">
        <v>31600</v>
      </c>
      <c r="D13" s="95">
        <v>45813</v>
      </c>
      <c r="E13" s="46"/>
      <c r="N13" s="168"/>
    </row>
    <row r="14" spans="1:14" ht="19.5" customHeight="1" x14ac:dyDescent="0.2">
      <c r="A14" s="56" t="s">
        <v>122</v>
      </c>
      <c r="B14" s="46" t="s">
        <v>542</v>
      </c>
      <c r="C14" s="160">
        <v>27396.46</v>
      </c>
      <c r="D14" s="95">
        <v>45819</v>
      </c>
      <c r="E14" s="46"/>
    </row>
    <row r="15" spans="1:14" ht="19.5" customHeight="1" x14ac:dyDescent="0.2">
      <c r="A15" s="56" t="s">
        <v>78</v>
      </c>
      <c r="B15" s="46" t="s">
        <v>269</v>
      </c>
      <c r="C15" s="160">
        <v>26971.78</v>
      </c>
      <c r="D15" s="95">
        <v>45812</v>
      </c>
      <c r="E15" s="46"/>
    </row>
    <row r="16" spans="1:14" ht="19.5" customHeight="1" x14ac:dyDescent="0.2">
      <c r="A16" s="56" t="s">
        <v>270</v>
      </c>
      <c r="B16" s="46" t="s">
        <v>271</v>
      </c>
      <c r="C16" s="160">
        <v>26151.01</v>
      </c>
      <c r="D16" s="95">
        <v>45821</v>
      </c>
      <c r="E16" s="46"/>
    </row>
    <row r="17" spans="1:14" ht="19.5" customHeight="1" x14ac:dyDescent="0.2">
      <c r="A17" s="56" t="s">
        <v>272</v>
      </c>
      <c r="B17" s="46" t="s">
        <v>545</v>
      </c>
      <c r="C17" s="160">
        <v>23157</v>
      </c>
      <c r="D17" s="95">
        <v>45819</v>
      </c>
      <c r="E17" s="46"/>
      <c r="N17" s="168"/>
    </row>
    <row r="18" spans="1:14" ht="19.5" customHeight="1" x14ac:dyDescent="0.2">
      <c r="A18" s="56" t="s">
        <v>161</v>
      </c>
      <c r="B18" s="46" t="s">
        <v>273</v>
      </c>
      <c r="C18" s="160">
        <v>22940.18</v>
      </c>
      <c r="D18" s="95">
        <v>45810</v>
      </c>
      <c r="E18" s="46"/>
    </row>
    <row r="19" spans="1:14" ht="19.5" customHeight="1" x14ac:dyDescent="0.2">
      <c r="A19" s="56" t="s">
        <v>215</v>
      </c>
      <c r="B19" s="46" t="s">
        <v>657</v>
      </c>
      <c r="C19" s="160">
        <v>19397.560000000001</v>
      </c>
      <c r="D19" s="95">
        <v>45818</v>
      </c>
      <c r="E19" s="46"/>
    </row>
    <row r="20" spans="1:14" ht="19.5" customHeight="1" x14ac:dyDescent="0.2">
      <c r="A20" s="56" t="s">
        <v>275</v>
      </c>
      <c r="B20" s="46" t="s">
        <v>211</v>
      </c>
      <c r="C20" s="160">
        <v>18000</v>
      </c>
      <c r="D20" s="95">
        <v>45834</v>
      </c>
      <c r="E20" s="46"/>
    </row>
    <row r="21" spans="1:14" ht="19.5" customHeight="1" x14ac:dyDescent="0.2">
      <c r="A21" s="56" t="s">
        <v>276</v>
      </c>
      <c r="B21" s="46" t="s">
        <v>277</v>
      </c>
      <c r="C21" s="160">
        <v>17118.310000000001</v>
      </c>
      <c r="D21" s="95">
        <v>45810</v>
      </c>
      <c r="E21" s="46"/>
    </row>
    <row r="22" spans="1:14" ht="19.5" customHeight="1" x14ac:dyDescent="0.2">
      <c r="A22" s="56" t="s">
        <v>119</v>
      </c>
      <c r="B22" s="46" t="s">
        <v>546</v>
      </c>
      <c r="C22" s="160">
        <v>15980.2</v>
      </c>
      <c r="D22" s="95">
        <v>45810</v>
      </c>
      <c r="E22" s="46"/>
    </row>
    <row r="23" spans="1:14" ht="19.5" customHeight="1" x14ac:dyDescent="0.2">
      <c r="A23" s="56" t="s">
        <v>122</v>
      </c>
      <c r="B23" s="46" t="s">
        <v>547</v>
      </c>
      <c r="C23" s="160">
        <v>15342</v>
      </c>
      <c r="D23" s="95">
        <v>45819</v>
      </c>
      <c r="E23" s="46"/>
    </row>
    <row r="24" spans="1:14" ht="19.5" customHeight="1" x14ac:dyDescent="0.2">
      <c r="A24" s="56" t="s">
        <v>278</v>
      </c>
      <c r="B24" s="46" t="s">
        <v>548</v>
      </c>
      <c r="C24" s="160">
        <v>14738.09</v>
      </c>
      <c r="D24" s="95">
        <v>45818</v>
      </c>
      <c r="E24" s="46"/>
    </row>
    <row r="25" spans="1:14" ht="19.5" customHeight="1" x14ac:dyDescent="0.2">
      <c r="A25" s="56" t="s">
        <v>279</v>
      </c>
      <c r="B25" s="46" t="s">
        <v>549</v>
      </c>
      <c r="C25" s="93">
        <v>12817.55</v>
      </c>
      <c r="D25" s="95">
        <v>45819</v>
      </c>
      <c r="E25" s="46"/>
    </row>
    <row r="26" spans="1:14" ht="19.5" customHeight="1" x14ac:dyDescent="0.2">
      <c r="A26" s="56" t="s">
        <v>228</v>
      </c>
      <c r="B26" s="46" t="s">
        <v>659</v>
      </c>
      <c r="C26" s="93">
        <v>12687.19</v>
      </c>
      <c r="D26" s="95">
        <v>45810</v>
      </c>
      <c r="E26" s="46"/>
    </row>
    <row r="27" spans="1:14" ht="19.5" customHeight="1" x14ac:dyDescent="0.2">
      <c r="A27" s="56" t="s">
        <v>229</v>
      </c>
      <c r="B27" s="46" t="s">
        <v>280</v>
      </c>
      <c r="C27" s="93">
        <v>12577</v>
      </c>
      <c r="D27" s="95">
        <v>45812</v>
      </c>
      <c r="E27" s="46"/>
    </row>
    <row r="28" spans="1:14" ht="19.5" customHeight="1" x14ac:dyDescent="0.2">
      <c r="A28" s="56" t="s">
        <v>281</v>
      </c>
      <c r="B28" s="46" t="s">
        <v>282</v>
      </c>
      <c r="C28" s="93">
        <v>12500</v>
      </c>
      <c r="D28" s="95">
        <v>45818</v>
      </c>
      <c r="E28" s="46"/>
    </row>
    <row r="29" spans="1:14" ht="19.5" customHeight="1" x14ac:dyDescent="0.2">
      <c r="A29" s="56" t="s">
        <v>283</v>
      </c>
      <c r="B29" s="46" t="s">
        <v>550</v>
      </c>
      <c r="C29" s="93">
        <v>12000</v>
      </c>
      <c r="D29" s="95">
        <v>45824</v>
      </c>
      <c r="E29" s="46"/>
    </row>
    <row r="30" spans="1:14" ht="19.5" customHeight="1" x14ac:dyDescent="0.2">
      <c r="A30" s="56" t="s">
        <v>115</v>
      </c>
      <c r="B30" s="46" t="s">
        <v>284</v>
      </c>
      <c r="C30" s="93">
        <v>11322.8</v>
      </c>
      <c r="D30" s="95">
        <v>45818</v>
      </c>
      <c r="E30" s="46"/>
    </row>
    <row r="31" spans="1:14" ht="19.5" customHeight="1" x14ac:dyDescent="0.2">
      <c r="A31" s="56" t="s">
        <v>215</v>
      </c>
      <c r="B31" s="46" t="s">
        <v>274</v>
      </c>
      <c r="C31" s="93">
        <v>10934.69</v>
      </c>
      <c r="D31" s="95">
        <v>45818</v>
      </c>
      <c r="E31" s="46"/>
    </row>
    <row r="32" spans="1:14" ht="19.5" customHeight="1" x14ac:dyDescent="0.2">
      <c r="A32" s="56" t="s">
        <v>85</v>
      </c>
      <c r="B32" s="46" t="s">
        <v>185</v>
      </c>
      <c r="C32" s="93">
        <v>10657.43</v>
      </c>
      <c r="D32" s="95">
        <v>45810</v>
      </c>
      <c r="E32" s="46"/>
    </row>
    <row r="33" spans="1:5" ht="19.5" customHeight="1" x14ac:dyDescent="0.2">
      <c r="A33" s="56" t="s">
        <v>285</v>
      </c>
      <c r="B33" s="46" t="s">
        <v>551</v>
      </c>
      <c r="C33" s="93">
        <v>10638.94</v>
      </c>
      <c r="D33" s="95">
        <v>45831</v>
      </c>
      <c r="E33" s="46"/>
    </row>
    <row r="34" spans="1:5" ht="19.5" customHeight="1" x14ac:dyDescent="0.2">
      <c r="A34" s="56" t="s">
        <v>183</v>
      </c>
      <c r="B34" s="46" t="s">
        <v>203</v>
      </c>
      <c r="C34" s="93">
        <v>10321.68</v>
      </c>
      <c r="D34" s="95">
        <v>45818</v>
      </c>
      <c r="E34" s="46"/>
    </row>
    <row r="35" spans="1:5" ht="19.5" customHeight="1" x14ac:dyDescent="0.2">
      <c r="A35" s="56" t="s">
        <v>286</v>
      </c>
      <c r="B35" s="46" t="s">
        <v>287</v>
      </c>
      <c r="C35" s="93">
        <v>10252</v>
      </c>
      <c r="D35" s="95">
        <v>45810</v>
      </c>
      <c r="E35" s="46"/>
    </row>
    <row r="36" spans="1:5" ht="19.5" customHeight="1" x14ac:dyDescent="0.2">
      <c r="A36" s="56" t="s">
        <v>288</v>
      </c>
      <c r="B36" s="175" t="s">
        <v>658</v>
      </c>
      <c r="C36" s="93">
        <v>10000</v>
      </c>
      <c r="D36" s="95">
        <v>45818</v>
      </c>
      <c r="E36" s="46"/>
    </row>
    <row r="37" spans="1:5" ht="19.5" customHeight="1" x14ac:dyDescent="0.2">
      <c r="A37" s="56" t="s">
        <v>289</v>
      </c>
      <c r="B37" s="46" t="s">
        <v>290</v>
      </c>
      <c r="C37" s="93">
        <v>9999</v>
      </c>
      <c r="D37" s="95">
        <v>45818</v>
      </c>
      <c r="E37" s="46"/>
    </row>
    <row r="38" spans="1:5" ht="19.5" customHeight="1" x14ac:dyDescent="0.2">
      <c r="A38" s="56" t="s">
        <v>291</v>
      </c>
      <c r="B38" s="46" t="s">
        <v>292</v>
      </c>
      <c r="C38" s="93">
        <v>9597.5400000000009</v>
      </c>
      <c r="D38" s="95">
        <v>45813</v>
      </c>
      <c r="E38" s="46"/>
    </row>
    <row r="39" spans="1:5" ht="19.5" customHeight="1" x14ac:dyDescent="0.2">
      <c r="A39" s="56" t="s">
        <v>143</v>
      </c>
      <c r="B39" s="46" t="s">
        <v>262</v>
      </c>
      <c r="C39" s="93">
        <v>9260.2000000000007</v>
      </c>
      <c r="D39" s="95">
        <v>45824</v>
      </c>
      <c r="E39" s="46"/>
    </row>
    <row r="40" spans="1:5" ht="19.5" customHeight="1" x14ac:dyDescent="0.2">
      <c r="A40" s="56" t="s">
        <v>183</v>
      </c>
      <c r="B40" s="46" t="s">
        <v>293</v>
      </c>
      <c r="C40" s="93">
        <v>9202.09</v>
      </c>
      <c r="D40" s="95">
        <v>45813</v>
      </c>
      <c r="E40" s="46"/>
    </row>
    <row r="41" spans="1:5" ht="19.5" customHeight="1" x14ac:dyDescent="0.2">
      <c r="A41" s="56" t="s">
        <v>204</v>
      </c>
      <c r="B41" s="46" t="s">
        <v>294</v>
      </c>
      <c r="C41" s="93">
        <v>8251.7999999999993</v>
      </c>
      <c r="D41" s="95">
        <v>45824</v>
      </c>
      <c r="E41" s="46"/>
    </row>
    <row r="42" spans="1:5" ht="19.5" customHeight="1" x14ac:dyDescent="0.2">
      <c r="A42" s="56" t="s">
        <v>135</v>
      </c>
      <c r="B42" s="46" t="s">
        <v>211</v>
      </c>
      <c r="C42" s="93">
        <v>8000</v>
      </c>
      <c r="D42" s="95">
        <v>45810</v>
      </c>
      <c r="E42" s="46"/>
    </row>
    <row r="43" spans="1:5" ht="19.5" customHeight="1" x14ac:dyDescent="0.2">
      <c r="A43" s="56" t="s">
        <v>552</v>
      </c>
      <c r="B43" s="46" t="s">
        <v>553</v>
      </c>
      <c r="C43" s="93">
        <v>7600</v>
      </c>
      <c r="D43" s="95">
        <v>45831</v>
      </c>
      <c r="E43" s="46"/>
    </row>
    <row r="44" spans="1:5" ht="19.5" customHeight="1" x14ac:dyDescent="0.2">
      <c r="A44" s="56" t="s">
        <v>145</v>
      </c>
      <c r="B44" s="46" t="s">
        <v>295</v>
      </c>
      <c r="C44" s="93">
        <v>7550</v>
      </c>
      <c r="D44" s="95">
        <v>45834</v>
      </c>
      <c r="E44" s="46"/>
    </row>
    <row r="45" spans="1:5" ht="19.5" customHeight="1" x14ac:dyDescent="0.2">
      <c r="A45" s="56" t="s">
        <v>296</v>
      </c>
      <c r="B45" s="46" t="s">
        <v>297</v>
      </c>
      <c r="C45" s="93">
        <v>7500</v>
      </c>
      <c r="D45" s="95">
        <v>45810</v>
      </c>
      <c r="E45" s="46"/>
    </row>
    <row r="46" spans="1:5" ht="19.5" customHeight="1" x14ac:dyDescent="0.2">
      <c r="A46" s="56" t="s">
        <v>173</v>
      </c>
      <c r="B46" s="46" t="s">
        <v>168</v>
      </c>
      <c r="C46" s="93">
        <v>7370.51</v>
      </c>
      <c r="D46" s="95">
        <v>45820</v>
      </c>
      <c r="E46" s="46"/>
    </row>
    <row r="47" spans="1:5" ht="19.5" customHeight="1" x14ac:dyDescent="0.2">
      <c r="A47" s="56" t="s">
        <v>298</v>
      </c>
      <c r="B47" s="46" t="s">
        <v>554</v>
      </c>
      <c r="C47" s="93">
        <v>7160</v>
      </c>
      <c r="D47" s="95">
        <v>45831</v>
      </c>
      <c r="E47" s="46"/>
    </row>
    <row r="48" spans="1:5" ht="19.5" customHeight="1" x14ac:dyDescent="0.2">
      <c r="A48" s="56" t="s">
        <v>208</v>
      </c>
      <c r="B48" s="46" t="s">
        <v>555</v>
      </c>
      <c r="C48" s="93">
        <v>7092.4</v>
      </c>
      <c r="D48" s="95">
        <v>45832</v>
      </c>
      <c r="E48" s="46"/>
    </row>
    <row r="49" spans="1:5" ht="19.5" customHeight="1" x14ac:dyDescent="0.2">
      <c r="A49" s="56" t="s">
        <v>299</v>
      </c>
      <c r="B49" s="46" t="s">
        <v>556</v>
      </c>
      <c r="C49" s="93">
        <v>6840</v>
      </c>
      <c r="D49" s="95">
        <v>45832</v>
      </c>
      <c r="E49" s="46"/>
    </row>
    <row r="50" spans="1:5" ht="19.5" customHeight="1" x14ac:dyDescent="0.2">
      <c r="A50" s="56" t="s">
        <v>300</v>
      </c>
      <c r="B50" s="46" t="s">
        <v>301</v>
      </c>
      <c r="C50" s="93">
        <v>6596</v>
      </c>
      <c r="D50" s="95">
        <v>45825</v>
      </c>
      <c r="E50" s="46"/>
    </row>
    <row r="51" spans="1:5" ht="19.5" customHeight="1" x14ac:dyDescent="0.2">
      <c r="A51" s="56" t="s">
        <v>302</v>
      </c>
      <c r="B51" s="46" t="s">
        <v>557</v>
      </c>
      <c r="C51" s="93">
        <v>6495</v>
      </c>
      <c r="D51" s="95">
        <v>45818</v>
      </c>
      <c r="E51" s="46"/>
    </row>
    <row r="52" spans="1:5" ht="19.5" customHeight="1" x14ac:dyDescent="0.2">
      <c r="A52" s="56" t="s">
        <v>303</v>
      </c>
      <c r="B52" s="46" t="s">
        <v>558</v>
      </c>
      <c r="C52" s="93">
        <v>6172.46</v>
      </c>
      <c r="D52" s="95">
        <v>45825</v>
      </c>
      <c r="E52" s="46"/>
    </row>
    <row r="53" spans="1:5" ht="19.5" customHeight="1" x14ac:dyDescent="0.2">
      <c r="A53" s="56" t="s">
        <v>304</v>
      </c>
      <c r="B53" s="46" t="s">
        <v>559</v>
      </c>
      <c r="C53" s="93">
        <v>6000</v>
      </c>
      <c r="D53" s="95">
        <v>45825</v>
      </c>
      <c r="E53" s="46"/>
    </row>
    <row r="54" spans="1:5" ht="19.5" customHeight="1" x14ac:dyDescent="0.2">
      <c r="A54" s="56" t="s">
        <v>154</v>
      </c>
      <c r="B54" s="46" t="s">
        <v>560</v>
      </c>
      <c r="C54" s="93">
        <v>5673.84</v>
      </c>
      <c r="D54" s="95">
        <v>45834</v>
      </c>
      <c r="E54" s="46"/>
    </row>
    <row r="55" spans="1:5" ht="19.5" customHeight="1" x14ac:dyDescent="0.2">
      <c r="A55" s="56" t="s">
        <v>187</v>
      </c>
      <c r="B55" s="46" t="s">
        <v>561</v>
      </c>
      <c r="C55" s="93">
        <v>5483.25</v>
      </c>
      <c r="D55" s="95">
        <v>45838</v>
      </c>
      <c r="E55" s="46"/>
    </row>
    <row r="56" spans="1:5" ht="19.5" customHeight="1" x14ac:dyDescent="0.2">
      <c r="A56" s="56" t="s">
        <v>305</v>
      </c>
      <c r="B56" s="46" t="s">
        <v>562</v>
      </c>
      <c r="C56" s="93">
        <v>5461</v>
      </c>
      <c r="D56" s="95">
        <v>45825</v>
      </c>
      <c r="E56" s="46"/>
    </row>
    <row r="57" spans="1:5" ht="19.5" customHeight="1" x14ac:dyDescent="0.2">
      <c r="A57" s="56" t="s">
        <v>306</v>
      </c>
      <c r="B57" s="46" t="s">
        <v>307</v>
      </c>
      <c r="C57" s="93">
        <v>5407</v>
      </c>
      <c r="D57" s="95">
        <v>45820</v>
      </c>
      <c r="E57" s="46"/>
    </row>
    <row r="58" spans="1:5" ht="19.5" customHeight="1" x14ac:dyDescent="0.2">
      <c r="A58" s="56" t="s">
        <v>308</v>
      </c>
      <c r="B58" s="46" t="s">
        <v>563</v>
      </c>
      <c r="C58" s="93">
        <v>5362.64</v>
      </c>
      <c r="D58" s="95">
        <v>45819</v>
      </c>
      <c r="E58" s="46"/>
    </row>
    <row r="59" spans="1:5" ht="19.5" customHeight="1" x14ac:dyDescent="0.2">
      <c r="A59" s="56" t="s">
        <v>278</v>
      </c>
      <c r="B59" s="46" t="s">
        <v>309</v>
      </c>
      <c r="C59" s="93">
        <v>5209.7</v>
      </c>
      <c r="D59" s="95">
        <v>45818</v>
      </c>
      <c r="E59" s="46"/>
    </row>
    <row r="60" spans="1:5" ht="19.5" customHeight="1" x14ac:dyDescent="0.2">
      <c r="A60" s="56" t="s">
        <v>310</v>
      </c>
      <c r="B60" s="46" t="s">
        <v>564</v>
      </c>
      <c r="C60" s="93">
        <v>5040</v>
      </c>
      <c r="D60" s="95">
        <v>45824</v>
      </c>
      <c r="E60" s="46"/>
    </row>
    <row r="61" spans="1:5" ht="19.5" customHeight="1" x14ac:dyDescent="0.2">
      <c r="A61" s="56" t="s">
        <v>311</v>
      </c>
      <c r="B61" s="46" t="s">
        <v>312</v>
      </c>
      <c r="C61" s="93">
        <v>4995</v>
      </c>
      <c r="D61" s="95">
        <v>45831</v>
      </c>
      <c r="E61" s="46"/>
    </row>
    <row r="62" spans="1:5" ht="19.5" customHeight="1" x14ac:dyDescent="0.2">
      <c r="A62" s="56" t="s">
        <v>207</v>
      </c>
      <c r="B62" s="46" t="s">
        <v>565</v>
      </c>
      <c r="C62" s="93">
        <v>4975</v>
      </c>
      <c r="D62" s="95">
        <v>45819</v>
      </c>
      <c r="E62" s="46"/>
    </row>
    <row r="63" spans="1:5" ht="19.5" customHeight="1" x14ac:dyDescent="0.2">
      <c r="A63" s="56" t="s">
        <v>186</v>
      </c>
      <c r="B63" s="46" t="s">
        <v>211</v>
      </c>
      <c r="C63" s="93">
        <v>4975</v>
      </c>
      <c r="D63" s="95">
        <v>45834</v>
      </c>
      <c r="E63" s="46"/>
    </row>
    <row r="64" spans="1:5" ht="19.5" customHeight="1" x14ac:dyDescent="0.2">
      <c r="A64" s="56" t="s">
        <v>313</v>
      </c>
      <c r="B64" s="46" t="s">
        <v>314</v>
      </c>
      <c r="C64" s="93">
        <v>4710.84</v>
      </c>
      <c r="D64" s="95">
        <v>45831</v>
      </c>
      <c r="E64" s="46"/>
    </row>
    <row r="65" spans="1:5" ht="19.5" customHeight="1" x14ac:dyDescent="0.2">
      <c r="A65" s="56" t="s">
        <v>315</v>
      </c>
      <c r="B65" s="46" t="s">
        <v>567</v>
      </c>
      <c r="C65" s="93">
        <v>4392.13</v>
      </c>
      <c r="D65" s="95">
        <v>45825</v>
      </c>
      <c r="E65" s="46"/>
    </row>
    <row r="66" spans="1:5" ht="19.5" customHeight="1" x14ac:dyDescent="0.2">
      <c r="A66" s="56" t="s">
        <v>113</v>
      </c>
      <c r="B66" s="46" t="s">
        <v>566</v>
      </c>
      <c r="C66" s="93">
        <v>4294.71</v>
      </c>
      <c r="D66" s="95">
        <v>45831</v>
      </c>
      <c r="E66" s="46"/>
    </row>
    <row r="67" spans="1:5" ht="19.5" customHeight="1" x14ac:dyDescent="0.2">
      <c r="A67" s="56" t="s">
        <v>190</v>
      </c>
      <c r="B67" s="46" t="s">
        <v>230</v>
      </c>
      <c r="C67" s="93">
        <v>4259.95</v>
      </c>
      <c r="D67" s="95">
        <v>45838</v>
      </c>
      <c r="E67" s="46"/>
    </row>
    <row r="68" spans="1:5" ht="19.5" customHeight="1" x14ac:dyDescent="0.2">
      <c r="A68" s="56" t="s">
        <v>316</v>
      </c>
      <c r="B68" s="46" t="s">
        <v>317</v>
      </c>
      <c r="C68" s="93">
        <v>4200</v>
      </c>
      <c r="D68" s="95">
        <v>45810</v>
      </c>
      <c r="E68" s="46"/>
    </row>
    <row r="69" spans="1:5" ht="19.5" customHeight="1" x14ac:dyDescent="0.2">
      <c r="A69" s="56" t="s">
        <v>214</v>
      </c>
      <c r="B69" s="46" t="s">
        <v>318</v>
      </c>
      <c r="C69" s="93">
        <v>4200</v>
      </c>
      <c r="D69" s="95">
        <v>45819</v>
      </c>
      <c r="E69" s="46"/>
    </row>
    <row r="70" spans="1:5" ht="19.5" customHeight="1" x14ac:dyDescent="0.2">
      <c r="A70" s="56" t="s">
        <v>319</v>
      </c>
      <c r="B70" s="46" t="s">
        <v>320</v>
      </c>
      <c r="C70" s="93">
        <v>4160</v>
      </c>
      <c r="D70" s="95">
        <v>45826</v>
      </c>
      <c r="E70" s="46"/>
    </row>
    <row r="71" spans="1:5" ht="19.5" customHeight="1" x14ac:dyDescent="0.2">
      <c r="A71" s="56" t="s">
        <v>321</v>
      </c>
      <c r="B71" s="46" t="s">
        <v>322</v>
      </c>
      <c r="C71" s="93">
        <v>4117</v>
      </c>
      <c r="D71" s="95">
        <v>45810</v>
      </c>
      <c r="E71" s="46"/>
    </row>
    <row r="72" spans="1:5" ht="19.5" customHeight="1" x14ac:dyDescent="0.2">
      <c r="A72" s="56" t="s">
        <v>107</v>
      </c>
      <c r="B72" s="46" t="s">
        <v>323</v>
      </c>
      <c r="C72" s="93">
        <v>4091.54</v>
      </c>
      <c r="D72" s="95">
        <v>45810</v>
      </c>
      <c r="E72" s="46"/>
    </row>
    <row r="73" spans="1:5" ht="19.5" customHeight="1" x14ac:dyDescent="0.2">
      <c r="A73" s="56" t="s">
        <v>131</v>
      </c>
      <c r="B73" s="46" t="s">
        <v>324</v>
      </c>
      <c r="C73" s="93">
        <v>3998.46</v>
      </c>
      <c r="D73" s="95">
        <v>45826</v>
      </c>
      <c r="E73" s="46"/>
    </row>
    <row r="74" spans="1:5" ht="19.5" customHeight="1" x14ac:dyDescent="0.2">
      <c r="A74" s="56" t="s">
        <v>141</v>
      </c>
      <c r="B74" s="46" t="s">
        <v>568</v>
      </c>
      <c r="C74" s="93">
        <v>3977.05</v>
      </c>
      <c r="D74" s="95">
        <v>45824</v>
      </c>
      <c r="E74" s="46"/>
    </row>
    <row r="75" spans="1:5" ht="19.5" customHeight="1" x14ac:dyDescent="0.2">
      <c r="A75" s="56" t="s">
        <v>193</v>
      </c>
      <c r="B75" s="46" t="s">
        <v>569</v>
      </c>
      <c r="C75" s="93">
        <v>3953</v>
      </c>
      <c r="D75" s="95">
        <v>45825</v>
      </c>
      <c r="E75" s="46"/>
    </row>
    <row r="76" spans="1:5" ht="19.5" customHeight="1" x14ac:dyDescent="0.2">
      <c r="A76" s="56" t="s">
        <v>113</v>
      </c>
      <c r="B76" s="46" t="s">
        <v>325</v>
      </c>
      <c r="C76" s="93">
        <v>3690.17</v>
      </c>
      <c r="D76" s="95">
        <v>45818</v>
      </c>
      <c r="E76" s="46"/>
    </row>
    <row r="77" spans="1:5" ht="19.5" customHeight="1" x14ac:dyDescent="0.2">
      <c r="A77" s="56" t="s">
        <v>326</v>
      </c>
      <c r="B77" s="46" t="s">
        <v>570</v>
      </c>
      <c r="C77" s="93">
        <v>3600</v>
      </c>
      <c r="D77" s="95">
        <v>45819</v>
      </c>
      <c r="E77" s="46"/>
    </row>
    <row r="78" spans="1:5" ht="19.5" customHeight="1" x14ac:dyDescent="0.2">
      <c r="A78" s="56" t="s">
        <v>78</v>
      </c>
      <c r="B78" s="46" t="s">
        <v>327</v>
      </c>
      <c r="C78" s="93">
        <v>3558.23</v>
      </c>
      <c r="D78" s="95">
        <v>45818</v>
      </c>
      <c r="E78" s="46"/>
    </row>
    <row r="79" spans="1:5" ht="19.5" customHeight="1" x14ac:dyDescent="0.2">
      <c r="A79" s="56" t="s">
        <v>184</v>
      </c>
      <c r="B79" s="46" t="s">
        <v>185</v>
      </c>
      <c r="C79" s="93">
        <v>3313.29</v>
      </c>
      <c r="D79" s="95">
        <v>45818</v>
      </c>
      <c r="E79" s="46"/>
    </row>
    <row r="80" spans="1:5" ht="19.5" customHeight="1" x14ac:dyDescent="0.2">
      <c r="A80" s="56" t="s">
        <v>222</v>
      </c>
      <c r="B80" s="46" t="s">
        <v>328</v>
      </c>
      <c r="C80" s="93">
        <v>3295</v>
      </c>
      <c r="D80" s="95">
        <v>45824</v>
      </c>
      <c r="E80" s="46"/>
    </row>
    <row r="81" spans="1:5" ht="19.5" customHeight="1" x14ac:dyDescent="0.2">
      <c r="A81" s="56" t="s">
        <v>79</v>
      </c>
      <c r="B81" s="46" t="s">
        <v>329</v>
      </c>
      <c r="C81" s="93">
        <v>3273.43</v>
      </c>
      <c r="D81" s="95">
        <v>45831</v>
      </c>
      <c r="E81" s="46"/>
    </row>
    <row r="82" spans="1:5" ht="19.5" customHeight="1" x14ac:dyDescent="0.2">
      <c r="A82" s="56" t="s">
        <v>163</v>
      </c>
      <c r="B82" s="46" t="s">
        <v>330</v>
      </c>
      <c r="C82" s="93">
        <v>3270</v>
      </c>
      <c r="D82" s="95">
        <v>45831</v>
      </c>
      <c r="E82" s="46"/>
    </row>
    <row r="83" spans="1:5" ht="19.5" customHeight="1" x14ac:dyDescent="0.2">
      <c r="A83" s="56" t="s">
        <v>331</v>
      </c>
      <c r="B83" s="46" t="s">
        <v>571</v>
      </c>
      <c r="C83" s="93">
        <v>3185.2</v>
      </c>
      <c r="D83" s="95">
        <v>45818</v>
      </c>
      <c r="E83" s="46"/>
    </row>
    <row r="84" spans="1:5" ht="19.5" customHeight="1" x14ac:dyDescent="0.2">
      <c r="A84" s="56" t="s">
        <v>332</v>
      </c>
      <c r="B84" s="46" t="s">
        <v>333</v>
      </c>
      <c r="C84" s="93">
        <v>3100.75</v>
      </c>
      <c r="D84" s="95">
        <v>45810</v>
      </c>
      <c r="E84" s="46"/>
    </row>
    <row r="85" spans="1:5" ht="19.5" customHeight="1" x14ac:dyDescent="0.2">
      <c r="A85" s="56" t="s">
        <v>334</v>
      </c>
      <c r="B85" s="46" t="s">
        <v>572</v>
      </c>
      <c r="C85" s="93">
        <v>3022</v>
      </c>
      <c r="D85" s="95">
        <v>45813</v>
      </c>
      <c r="E85" s="46"/>
    </row>
    <row r="86" spans="1:5" ht="19.5" customHeight="1" x14ac:dyDescent="0.2">
      <c r="A86" s="56" t="s">
        <v>335</v>
      </c>
      <c r="B86" s="46" t="s">
        <v>336</v>
      </c>
      <c r="C86" s="93">
        <v>3022</v>
      </c>
      <c r="D86" s="95">
        <v>45820</v>
      </c>
      <c r="E86" s="46"/>
    </row>
    <row r="87" spans="1:5" ht="19.5" customHeight="1" x14ac:dyDescent="0.2">
      <c r="A87" s="56" t="s">
        <v>166</v>
      </c>
      <c r="B87" s="46" t="s">
        <v>337</v>
      </c>
      <c r="C87" s="93">
        <v>2982</v>
      </c>
      <c r="D87" s="95">
        <v>45810</v>
      </c>
      <c r="E87" s="46"/>
    </row>
    <row r="88" spans="1:5" ht="19.5" customHeight="1" x14ac:dyDescent="0.2">
      <c r="A88" s="56" t="s">
        <v>136</v>
      </c>
      <c r="B88" s="46" t="s">
        <v>338</v>
      </c>
      <c r="C88" s="93">
        <v>2922.55</v>
      </c>
      <c r="D88" s="95">
        <v>45824</v>
      </c>
      <c r="E88" s="46"/>
    </row>
    <row r="89" spans="1:5" ht="19.5" customHeight="1" x14ac:dyDescent="0.2">
      <c r="A89" s="56" t="s">
        <v>173</v>
      </c>
      <c r="B89" s="46" t="s">
        <v>562</v>
      </c>
      <c r="C89" s="93">
        <v>2852.1</v>
      </c>
      <c r="D89" s="95">
        <v>45824</v>
      </c>
      <c r="E89" s="46"/>
    </row>
    <row r="90" spans="1:5" ht="19.5" customHeight="1" x14ac:dyDescent="0.2">
      <c r="A90" s="56" t="s">
        <v>77</v>
      </c>
      <c r="B90" s="46" t="s">
        <v>339</v>
      </c>
      <c r="C90" s="93">
        <v>2824.4</v>
      </c>
      <c r="D90" s="95">
        <v>45818</v>
      </c>
      <c r="E90" s="46"/>
    </row>
    <row r="91" spans="1:5" ht="19.5" customHeight="1" x14ac:dyDescent="0.2">
      <c r="A91" s="56" t="s">
        <v>184</v>
      </c>
      <c r="B91" s="46" t="s">
        <v>185</v>
      </c>
      <c r="C91" s="93">
        <v>2770.91</v>
      </c>
      <c r="D91" s="95">
        <v>45832</v>
      </c>
      <c r="E91" s="46"/>
    </row>
    <row r="92" spans="1:5" ht="19.5" customHeight="1" x14ac:dyDescent="0.2">
      <c r="A92" s="56" t="s">
        <v>340</v>
      </c>
      <c r="B92" s="46" t="s">
        <v>341</v>
      </c>
      <c r="C92" s="93">
        <v>2623.37</v>
      </c>
      <c r="D92" s="95">
        <v>45810</v>
      </c>
      <c r="E92" s="46"/>
    </row>
    <row r="93" spans="1:5" ht="19.5" customHeight="1" x14ac:dyDescent="0.2">
      <c r="A93" s="56" t="s">
        <v>111</v>
      </c>
      <c r="B93" s="46" t="s">
        <v>573</v>
      </c>
      <c r="C93" s="93">
        <v>2607.1999999999998</v>
      </c>
      <c r="D93" s="95">
        <v>45818</v>
      </c>
      <c r="E93" s="46"/>
    </row>
    <row r="94" spans="1:5" ht="19.5" customHeight="1" x14ac:dyDescent="0.2">
      <c r="A94" s="56" t="s">
        <v>342</v>
      </c>
      <c r="B94" s="46" t="s">
        <v>574</v>
      </c>
      <c r="C94" s="93">
        <v>2440.17</v>
      </c>
      <c r="D94" s="95">
        <v>45812</v>
      </c>
      <c r="E94" s="46"/>
    </row>
    <row r="95" spans="1:5" ht="19.5" customHeight="1" x14ac:dyDescent="0.2">
      <c r="A95" s="56" t="s">
        <v>89</v>
      </c>
      <c r="B95" s="46" t="s">
        <v>213</v>
      </c>
      <c r="C95" s="93">
        <v>2365.25</v>
      </c>
      <c r="D95" s="95">
        <v>45820</v>
      </c>
      <c r="E95" s="46"/>
    </row>
    <row r="96" spans="1:5" ht="19.5" customHeight="1" x14ac:dyDescent="0.2">
      <c r="A96" s="56" t="s">
        <v>80</v>
      </c>
      <c r="B96" s="46" t="s">
        <v>224</v>
      </c>
      <c r="C96" s="93">
        <v>2361.14</v>
      </c>
      <c r="D96" s="95">
        <v>45810</v>
      </c>
      <c r="E96" s="46"/>
    </row>
    <row r="97" spans="1:5" ht="19.5" customHeight="1" x14ac:dyDescent="0.2">
      <c r="A97" s="56" t="s">
        <v>335</v>
      </c>
      <c r="B97" s="46" t="s">
        <v>343</v>
      </c>
      <c r="C97" s="93">
        <v>2325</v>
      </c>
      <c r="D97" s="95">
        <v>45810</v>
      </c>
      <c r="E97" s="46"/>
    </row>
    <row r="98" spans="1:5" ht="19.5" customHeight="1" x14ac:dyDescent="0.2">
      <c r="A98" s="56" t="s">
        <v>188</v>
      </c>
      <c r="B98" s="46" t="s">
        <v>575</v>
      </c>
      <c r="C98" s="93">
        <v>2309.7800000000002</v>
      </c>
      <c r="D98" s="95">
        <v>45818</v>
      </c>
      <c r="E98" s="46"/>
    </row>
    <row r="99" spans="1:5" ht="19.5" customHeight="1" x14ac:dyDescent="0.2">
      <c r="A99" s="56" t="s">
        <v>344</v>
      </c>
      <c r="B99" s="46" t="s">
        <v>345</v>
      </c>
      <c r="C99" s="93">
        <v>2300</v>
      </c>
      <c r="D99" s="95">
        <v>45838</v>
      </c>
      <c r="E99" s="46"/>
    </row>
    <row r="100" spans="1:5" ht="19.5" customHeight="1" x14ac:dyDescent="0.2">
      <c r="A100" s="56" t="s">
        <v>136</v>
      </c>
      <c r="B100" s="46" t="s">
        <v>338</v>
      </c>
      <c r="C100" s="93">
        <v>2299.21</v>
      </c>
      <c r="D100" s="95">
        <v>45810</v>
      </c>
      <c r="E100" s="46"/>
    </row>
    <row r="101" spans="1:5" ht="19.5" customHeight="1" x14ac:dyDescent="0.2">
      <c r="A101" s="56" t="s">
        <v>212</v>
      </c>
      <c r="B101" s="46" t="s">
        <v>346</v>
      </c>
      <c r="C101" s="93">
        <v>2202</v>
      </c>
      <c r="D101" s="95">
        <v>45826</v>
      </c>
      <c r="E101" s="46"/>
    </row>
    <row r="102" spans="1:5" ht="19.5" customHeight="1" x14ac:dyDescent="0.2">
      <c r="A102" s="56" t="s">
        <v>184</v>
      </c>
      <c r="B102" s="46" t="s">
        <v>185</v>
      </c>
      <c r="C102" s="93">
        <v>2197.5700000000002</v>
      </c>
      <c r="D102" s="95">
        <v>45825</v>
      </c>
      <c r="E102" s="46"/>
    </row>
    <row r="103" spans="1:5" ht="19.5" customHeight="1" x14ac:dyDescent="0.2">
      <c r="A103" s="56" t="s">
        <v>347</v>
      </c>
      <c r="B103" s="46" t="s">
        <v>576</v>
      </c>
      <c r="C103" s="93">
        <v>2172.35</v>
      </c>
      <c r="D103" s="95">
        <v>45834</v>
      </c>
      <c r="E103" s="46"/>
    </row>
    <row r="104" spans="1:5" ht="19.5" customHeight="1" x14ac:dyDescent="0.2">
      <c r="A104" s="56" t="s">
        <v>348</v>
      </c>
      <c r="B104" s="46" t="s">
        <v>577</v>
      </c>
      <c r="C104" s="93">
        <v>2169.69</v>
      </c>
      <c r="D104" s="95">
        <v>45810</v>
      </c>
      <c r="E104" s="46"/>
    </row>
    <row r="105" spans="1:5" ht="19.5" customHeight="1" x14ac:dyDescent="0.2">
      <c r="A105" s="56" t="s">
        <v>151</v>
      </c>
      <c r="B105" s="46" t="s">
        <v>349</v>
      </c>
      <c r="C105" s="93">
        <v>2107.7600000000002</v>
      </c>
      <c r="D105" s="95">
        <v>45825</v>
      </c>
      <c r="E105" s="46"/>
    </row>
    <row r="106" spans="1:5" ht="19.5" customHeight="1" x14ac:dyDescent="0.2">
      <c r="A106" s="56" t="s">
        <v>126</v>
      </c>
      <c r="B106" s="46" t="s">
        <v>194</v>
      </c>
      <c r="C106" s="93">
        <v>2100</v>
      </c>
      <c r="D106" s="95">
        <v>45812</v>
      </c>
      <c r="E106" s="46"/>
    </row>
    <row r="107" spans="1:5" ht="19.5" customHeight="1" x14ac:dyDescent="0.2">
      <c r="A107" s="56" t="s">
        <v>122</v>
      </c>
      <c r="B107" s="46" t="s">
        <v>578</v>
      </c>
      <c r="C107" s="93">
        <v>2052</v>
      </c>
      <c r="D107" s="95">
        <v>45819</v>
      </c>
      <c r="E107" s="46"/>
    </row>
    <row r="108" spans="1:5" ht="19.5" customHeight="1" x14ac:dyDescent="0.2">
      <c r="A108" s="56" t="s">
        <v>226</v>
      </c>
      <c r="B108" s="46" t="s">
        <v>350</v>
      </c>
      <c r="C108" s="93">
        <v>2031.52</v>
      </c>
      <c r="D108" s="95">
        <v>45812</v>
      </c>
      <c r="E108" s="46"/>
    </row>
    <row r="109" spans="1:5" ht="19.5" customHeight="1" x14ac:dyDescent="0.2">
      <c r="A109" s="56" t="s">
        <v>231</v>
      </c>
      <c r="B109" s="46" t="s">
        <v>579</v>
      </c>
      <c r="C109" s="93">
        <v>2006</v>
      </c>
      <c r="D109" s="95">
        <v>45820</v>
      </c>
      <c r="E109" s="46"/>
    </row>
    <row r="110" spans="1:5" ht="19.5" customHeight="1" x14ac:dyDescent="0.2">
      <c r="A110" s="56" t="s">
        <v>218</v>
      </c>
      <c r="B110" s="46" t="s">
        <v>351</v>
      </c>
      <c r="C110" s="93">
        <v>1975</v>
      </c>
      <c r="D110" s="95">
        <v>45826</v>
      </c>
      <c r="E110" s="46"/>
    </row>
    <row r="111" spans="1:5" ht="19.5" customHeight="1" x14ac:dyDescent="0.2">
      <c r="A111" s="56" t="s">
        <v>352</v>
      </c>
      <c r="B111" s="46" t="s">
        <v>580</v>
      </c>
      <c r="C111" s="93">
        <v>1919.2</v>
      </c>
      <c r="D111" s="95">
        <v>45812</v>
      </c>
      <c r="E111" s="46"/>
    </row>
    <row r="112" spans="1:5" ht="19.5" customHeight="1" x14ac:dyDescent="0.2">
      <c r="A112" s="56" t="s">
        <v>353</v>
      </c>
      <c r="B112" s="46" t="s">
        <v>581</v>
      </c>
      <c r="C112" s="93">
        <v>1900.28</v>
      </c>
      <c r="D112" s="95">
        <v>45813</v>
      </c>
      <c r="E112" s="46"/>
    </row>
    <row r="113" spans="1:5" ht="19.5" customHeight="1" x14ac:dyDescent="0.2">
      <c r="A113" s="56" t="s">
        <v>354</v>
      </c>
      <c r="B113" s="46" t="s">
        <v>582</v>
      </c>
      <c r="C113" s="93">
        <v>1840.79</v>
      </c>
      <c r="D113" s="95">
        <v>45838</v>
      </c>
      <c r="E113" s="46"/>
    </row>
    <row r="114" spans="1:5" ht="19.5" customHeight="1" x14ac:dyDescent="0.2">
      <c r="A114" s="56" t="s">
        <v>355</v>
      </c>
      <c r="B114" s="46" t="s">
        <v>583</v>
      </c>
      <c r="C114" s="93">
        <v>1824</v>
      </c>
      <c r="D114" s="95">
        <v>45812</v>
      </c>
      <c r="E114" s="46"/>
    </row>
    <row r="115" spans="1:5" ht="19.5" customHeight="1" x14ac:dyDescent="0.2">
      <c r="A115" s="56" t="s">
        <v>209</v>
      </c>
      <c r="B115" s="46" t="s">
        <v>584</v>
      </c>
      <c r="C115" s="93">
        <v>1819.73</v>
      </c>
      <c r="D115" s="95">
        <v>45834</v>
      </c>
      <c r="E115" s="46"/>
    </row>
    <row r="116" spans="1:5" ht="19.5" customHeight="1" x14ac:dyDescent="0.2">
      <c r="A116" s="56" t="s">
        <v>251</v>
      </c>
      <c r="B116" s="46" t="s">
        <v>168</v>
      </c>
      <c r="C116" s="93">
        <v>1818.88</v>
      </c>
      <c r="D116" s="95">
        <v>45838</v>
      </c>
      <c r="E116" s="46"/>
    </row>
    <row r="117" spans="1:5" ht="19.5" customHeight="1" x14ac:dyDescent="0.2">
      <c r="A117" s="56" t="s">
        <v>356</v>
      </c>
      <c r="B117" s="46" t="s">
        <v>585</v>
      </c>
      <c r="C117" s="93">
        <v>1818</v>
      </c>
      <c r="D117" s="95">
        <v>45834</v>
      </c>
      <c r="E117" s="46"/>
    </row>
    <row r="118" spans="1:5" ht="19.5" customHeight="1" x14ac:dyDescent="0.2">
      <c r="A118" s="56" t="s">
        <v>357</v>
      </c>
      <c r="B118" s="46" t="s">
        <v>586</v>
      </c>
      <c r="C118" s="93">
        <v>1795</v>
      </c>
      <c r="D118" s="95">
        <v>45818</v>
      </c>
      <c r="E118" s="46"/>
    </row>
    <row r="119" spans="1:5" ht="19.5" customHeight="1" x14ac:dyDescent="0.2">
      <c r="A119" s="56" t="s">
        <v>142</v>
      </c>
      <c r="B119" s="46" t="s">
        <v>587</v>
      </c>
      <c r="C119" s="93">
        <v>1748</v>
      </c>
      <c r="D119" s="95">
        <v>45819</v>
      </c>
      <c r="E119" s="46"/>
    </row>
    <row r="120" spans="1:5" ht="19.5" customHeight="1" x14ac:dyDescent="0.2">
      <c r="A120" s="56" t="s">
        <v>190</v>
      </c>
      <c r="B120" s="46" t="s">
        <v>358</v>
      </c>
      <c r="C120" s="93">
        <v>1745</v>
      </c>
      <c r="D120" s="95">
        <v>45819</v>
      </c>
      <c r="E120" s="46"/>
    </row>
    <row r="121" spans="1:5" ht="19.5" customHeight="1" x14ac:dyDescent="0.2">
      <c r="A121" s="56" t="s">
        <v>89</v>
      </c>
      <c r="B121" s="46" t="s">
        <v>213</v>
      </c>
      <c r="C121" s="93">
        <v>1686.58</v>
      </c>
      <c r="D121" s="95">
        <v>45838</v>
      </c>
      <c r="E121" s="46"/>
    </row>
    <row r="122" spans="1:5" ht="19.5" customHeight="1" x14ac:dyDescent="0.2">
      <c r="A122" s="56" t="s">
        <v>359</v>
      </c>
      <c r="B122" s="46" t="s">
        <v>360</v>
      </c>
      <c r="C122" s="93">
        <v>1680.4</v>
      </c>
      <c r="D122" s="95">
        <v>45831</v>
      </c>
      <c r="E122" s="46"/>
    </row>
    <row r="123" spans="1:5" ht="19.5" customHeight="1" x14ac:dyDescent="0.2">
      <c r="A123" s="56" t="s">
        <v>356</v>
      </c>
      <c r="B123" s="46" t="s">
        <v>588</v>
      </c>
      <c r="C123" s="93">
        <v>1630</v>
      </c>
      <c r="D123" s="95">
        <v>45838</v>
      </c>
      <c r="E123" s="46"/>
    </row>
    <row r="124" spans="1:5" ht="19.5" customHeight="1" x14ac:dyDescent="0.2">
      <c r="A124" s="56" t="s">
        <v>154</v>
      </c>
      <c r="B124" s="46" t="s">
        <v>361</v>
      </c>
      <c r="C124" s="93">
        <v>1618.97</v>
      </c>
      <c r="D124" s="95">
        <v>45825</v>
      </c>
      <c r="E124" s="46"/>
    </row>
    <row r="125" spans="1:5" ht="19.5" customHeight="1" x14ac:dyDescent="0.2">
      <c r="A125" s="56" t="s">
        <v>362</v>
      </c>
      <c r="B125" s="46" t="s">
        <v>363</v>
      </c>
      <c r="C125" s="93">
        <v>1600</v>
      </c>
      <c r="D125" s="95">
        <v>45810</v>
      </c>
      <c r="E125" s="46"/>
    </row>
    <row r="126" spans="1:5" ht="19.5" customHeight="1" x14ac:dyDescent="0.2">
      <c r="A126" s="56" t="s">
        <v>162</v>
      </c>
      <c r="B126" s="46" t="s">
        <v>168</v>
      </c>
      <c r="C126" s="93">
        <v>1598</v>
      </c>
      <c r="D126" s="95">
        <v>45820</v>
      </c>
      <c r="E126" s="46"/>
    </row>
    <row r="127" spans="1:5" ht="19.5" customHeight="1" x14ac:dyDescent="0.2">
      <c r="A127" s="56" t="s">
        <v>169</v>
      </c>
      <c r="B127" s="46" t="s">
        <v>364</v>
      </c>
      <c r="C127" s="93">
        <v>1583.33</v>
      </c>
      <c r="D127" s="95">
        <v>45810</v>
      </c>
      <c r="E127" s="46"/>
    </row>
    <row r="128" spans="1:5" ht="19.5" customHeight="1" x14ac:dyDescent="0.2">
      <c r="A128" s="56" t="s">
        <v>365</v>
      </c>
      <c r="B128" s="46" t="s">
        <v>366</v>
      </c>
      <c r="C128" s="93">
        <v>1544.65</v>
      </c>
      <c r="D128" s="95">
        <v>45810</v>
      </c>
      <c r="E128" s="46"/>
    </row>
    <row r="129" spans="1:5" ht="19.5" customHeight="1" x14ac:dyDescent="0.2">
      <c r="A129" s="56" t="s">
        <v>162</v>
      </c>
      <c r="B129" s="46" t="s">
        <v>168</v>
      </c>
      <c r="C129" s="93">
        <v>1544.55</v>
      </c>
      <c r="D129" s="95">
        <v>45832</v>
      </c>
      <c r="E129" s="46"/>
    </row>
    <row r="130" spans="1:5" ht="19.5" customHeight="1" x14ac:dyDescent="0.2">
      <c r="A130" s="56" t="s">
        <v>367</v>
      </c>
      <c r="B130" s="46" t="s">
        <v>368</v>
      </c>
      <c r="C130" s="93">
        <v>1521.49</v>
      </c>
      <c r="D130" s="95">
        <v>45818</v>
      </c>
      <c r="E130" s="46"/>
    </row>
    <row r="131" spans="1:5" ht="19.5" customHeight="1" x14ac:dyDescent="0.2">
      <c r="A131" s="56" t="s">
        <v>369</v>
      </c>
      <c r="B131" s="46" t="s">
        <v>370</v>
      </c>
      <c r="C131" s="93">
        <v>1500</v>
      </c>
      <c r="D131" s="95">
        <v>45810</v>
      </c>
      <c r="E131" s="46"/>
    </row>
    <row r="132" spans="1:5" ht="19.5" customHeight="1" x14ac:dyDescent="0.2">
      <c r="A132" s="56" t="s">
        <v>371</v>
      </c>
      <c r="B132" s="46" t="s">
        <v>589</v>
      </c>
      <c r="C132" s="93">
        <v>1500</v>
      </c>
      <c r="D132" s="95">
        <v>45838</v>
      </c>
      <c r="E132" s="46"/>
    </row>
    <row r="133" spans="1:5" ht="19.5" customHeight="1" x14ac:dyDescent="0.2">
      <c r="A133" s="56" t="s">
        <v>78</v>
      </c>
      <c r="B133" s="46" t="s">
        <v>372</v>
      </c>
      <c r="C133" s="93">
        <v>1481.05</v>
      </c>
      <c r="D133" s="95">
        <v>45838</v>
      </c>
      <c r="E133" s="46"/>
    </row>
    <row r="134" spans="1:5" ht="19.5" customHeight="1" x14ac:dyDescent="0.2">
      <c r="A134" s="56" t="s">
        <v>373</v>
      </c>
      <c r="B134" s="46" t="s">
        <v>374</v>
      </c>
      <c r="C134" s="93">
        <v>1471.12</v>
      </c>
      <c r="D134" s="95">
        <v>45813</v>
      </c>
      <c r="E134" s="46"/>
    </row>
    <row r="135" spans="1:5" ht="19.5" customHeight="1" x14ac:dyDescent="0.2">
      <c r="A135" s="56" t="s">
        <v>164</v>
      </c>
      <c r="B135" s="46" t="s">
        <v>375</v>
      </c>
      <c r="C135" s="93">
        <v>1440.84</v>
      </c>
      <c r="D135" s="95">
        <v>45825</v>
      </c>
      <c r="E135" s="46"/>
    </row>
    <row r="136" spans="1:5" ht="19.5" customHeight="1" x14ac:dyDescent="0.2">
      <c r="A136" s="56" t="s">
        <v>219</v>
      </c>
      <c r="B136" s="46" t="s">
        <v>376</v>
      </c>
      <c r="C136" s="93">
        <v>1421.2</v>
      </c>
      <c r="D136" s="95">
        <v>45812</v>
      </c>
      <c r="E136" s="46"/>
    </row>
    <row r="137" spans="1:5" ht="19.5" customHeight="1" x14ac:dyDescent="0.2">
      <c r="A137" s="56" t="s">
        <v>377</v>
      </c>
      <c r="B137" s="46" t="s">
        <v>590</v>
      </c>
      <c r="C137" s="93">
        <v>1420</v>
      </c>
      <c r="D137" s="95">
        <v>45824</v>
      </c>
      <c r="E137" s="46"/>
    </row>
    <row r="138" spans="1:5" ht="19.5" customHeight="1" x14ac:dyDescent="0.2">
      <c r="A138" s="56" t="s">
        <v>135</v>
      </c>
      <c r="B138" s="46" t="s">
        <v>211</v>
      </c>
      <c r="C138" s="93">
        <v>1400</v>
      </c>
      <c r="D138" s="95">
        <v>45812</v>
      </c>
      <c r="E138" s="46"/>
    </row>
    <row r="139" spans="1:5" ht="19.5" customHeight="1" x14ac:dyDescent="0.2">
      <c r="A139" s="56" t="s">
        <v>378</v>
      </c>
      <c r="B139" s="46" t="s">
        <v>379</v>
      </c>
      <c r="C139" s="93">
        <v>1380</v>
      </c>
      <c r="D139" s="95">
        <v>45838</v>
      </c>
      <c r="E139" s="46"/>
    </row>
    <row r="140" spans="1:5" ht="19.5" customHeight="1" x14ac:dyDescent="0.2">
      <c r="A140" s="56" t="s">
        <v>380</v>
      </c>
      <c r="B140" s="46" t="s">
        <v>172</v>
      </c>
      <c r="C140" s="93">
        <v>1369</v>
      </c>
      <c r="D140" s="95">
        <v>45818</v>
      </c>
      <c r="E140" s="46"/>
    </row>
    <row r="141" spans="1:5" ht="19.5" customHeight="1" x14ac:dyDescent="0.2">
      <c r="A141" s="56" t="s">
        <v>152</v>
      </c>
      <c r="B141" s="46" t="s">
        <v>205</v>
      </c>
      <c r="C141" s="93">
        <v>1350</v>
      </c>
      <c r="D141" s="95">
        <v>45824</v>
      </c>
      <c r="E141" s="46"/>
    </row>
    <row r="142" spans="1:5" ht="19.5" customHeight="1" x14ac:dyDescent="0.2">
      <c r="A142" s="56" t="s">
        <v>152</v>
      </c>
      <c r="B142" s="46" t="s">
        <v>205</v>
      </c>
      <c r="C142" s="93">
        <v>1350</v>
      </c>
      <c r="D142" s="95">
        <v>45838</v>
      </c>
      <c r="E142" s="46"/>
    </row>
    <row r="143" spans="1:5" ht="19.5" customHeight="1" x14ac:dyDescent="0.2">
      <c r="A143" s="56" t="s">
        <v>126</v>
      </c>
      <c r="B143" s="46" t="s">
        <v>194</v>
      </c>
      <c r="C143" s="93">
        <v>1320</v>
      </c>
      <c r="D143" s="95">
        <v>45826</v>
      </c>
      <c r="E143" s="46"/>
    </row>
    <row r="144" spans="1:5" ht="19.5" customHeight="1" x14ac:dyDescent="0.2">
      <c r="A144" s="56" t="s">
        <v>381</v>
      </c>
      <c r="B144" s="46" t="s">
        <v>591</v>
      </c>
      <c r="C144" s="93">
        <v>1319.94</v>
      </c>
      <c r="D144" s="95">
        <v>45818</v>
      </c>
      <c r="E144" s="46"/>
    </row>
    <row r="145" spans="1:5" ht="19.5" customHeight="1" x14ac:dyDescent="0.2">
      <c r="A145" s="56" t="s">
        <v>83</v>
      </c>
      <c r="B145" s="46" t="s">
        <v>225</v>
      </c>
      <c r="C145" s="93">
        <v>1317.84</v>
      </c>
      <c r="D145" s="95">
        <v>45818</v>
      </c>
      <c r="E145" s="46"/>
    </row>
    <row r="146" spans="1:5" ht="19.5" customHeight="1" x14ac:dyDescent="0.2">
      <c r="A146" s="56" t="s">
        <v>178</v>
      </c>
      <c r="B146" s="46" t="s">
        <v>592</v>
      </c>
      <c r="C146" s="93">
        <v>1316.68</v>
      </c>
      <c r="D146" s="95">
        <v>45832</v>
      </c>
      <c r="E146" s="46"/>
    </row>
    <row r="147" spans="1:5" ht="19.5" customHeight="1" x14ac:dyDescent="0.2">
      <c r="A147" s="56" t="s">
        <v>189</v>
      </c>
      <c r="B147" s="46" t="s">
        <v>382</v>
      </c>
      <c r="C147" s="93">
        <v>1313.57</v>
      </c>
      <c r="D147" s="95">
        <v>45820</v>
      </c>
      <c r="E147" s="46"/>
    </row>
    <row r="148" spans="1:5" ht="19.5" customHeight="1" x14ac:dyDescent="0.2">
      <c r="A148" s="56" t="s">
        <v>383</v>
      </c>
      <c r="B148" s="46" t="s">
        <v>593</v>
      </c>
      <c r="C148" s="93">
        <v>1302.95</v>
      </c>
      <c r="D148" s="95">
        <v>45831</v>
      </c>
      <c r="E148" s="46"/>
    </row>
    <row r="149" spans="1:5" ht="19.5" customHeight="1" x14ac:dyDescent="0.2">
      <c r="A149" s="56" t="s">
        <v>384</v>
      </c>
      <c r="B149" s="46" t="s">
        <v>594</v>
      </c>
      <c r="C149" s="93">
        <v>1260</v>
      </c>
      <c r="D149" s="95">
        <v>45818</v>
      </c>
      <c r="E149" s="46"/>
    </row>
    <row r="150" spans="1:5" ht="19.5" customHeight="1" x14ac:dyDescent="0.2">
      <c r="A150" s="56" t="s">
        <v>178</v>
      </c>
      <c r="B150" s="46" t="s">
        <v>595</v>
      </c>
      <c r="C150" s="93">
        <v>1192</v>
      </c>
      <c r="D150" s="95">
        <v>45838</v>
      </c>
      <c r="E150" s="46"/>
    </row>
    <row r="151" spans="1:5" ht="19.5" customHeight="1" x14ac:dyDescent="0.2">
      <c r="A151" s="56" t="s">
        <v>82</v>
      </c>
      <c r="B151" s="46" t="s">
        <v>385</v>
      </c>
      <c r="C151" s="93">
        <v>1182.52</v>
      </c>
      <c r="D151" s="95">
        <v>45826</v>
      </c>
      <c r="E151" s="46"/>
    </row>
    <row r="152" spans="1:5" ht="19.5" customHeight="1" x14ac:dyDescent="0.2">
      <c r="A152" s="56" t="s">
        <v>386</v>
      </c>
      <c r="B152" s="46" t="s">
        <v>596</v>
      </c>
      <c r="C152" s="93">
        <v>1178.5</v>
      </c>
      <c r="D152" s="95">
        <v>45834</v>
      </c>
      <c r="E152" s="46"/>
    </row>
    <row r="153" spans="1:5" ht="19.5" customHeight="1" x14ac:dyDescent="0.2">
      <c r="A153" s="56" t="s">
        <v>81</v>
      </c>
      <c r="B153" s="46" t="s">
        <v>368</v>
      </c>
      <c r="C153" s="93">
        <v>1150.08</v>
      </c>
      <c r="D153" s="95">
        <v>45813</v>
      </c>
      <c r="E153" s="46"/>
    </row>
    <row r="154" spans="1:5" ht="19.5" customHeight="1" x14ac:dyDescent="0.2">
      <c r="A154" s="56" t="s">
        <v>387</v>
      </c>
      <c r="B154" s="46" t="s">
        <v>388</v>
      </c>
      <c r="C154" s="93">
        <v>1146</v>
      </c>
      <c r="D154" s="95">
        <v>45824</v>
      </c>
      <c r="E154" s="46"/>
    </row>
    <row r="155" spans="1:5" ht="19.5" customHeight="1" x14ac:dyDescent="0.2">
      <c r="A155" s="56" t="s">
        <v>389</v>
      </c>
      <c r="B155" s="46" t="s">
        <v>390</v>
      </c>
      <c r="C155" s="93">
        <v>1133.83</v>
      </c>
      <c r="D155" s="95">
        <v>45825</v>
      </c>
      <c r="E155" s="46"/>
    </row>
    <row r="156" spans="1:5" ht="19.5" customHeight="1" x14ac:dyDescent="0.2">
      <c r="A156" s="56" t="s">
        <v>391</v>
      </c>
      <c r="B156" s="46" t="s">
        <v>392</v>
      </c>
      <c r="C156" s="93">
        <v>1133.4000000000001</v>
      </c>
      <c r="D156" s="95">
        <v>45813</v>
      </c>
      <c r="E156" s="46"/>
    </row>
    <row r="157" spans="1:5" ht="19.5" customHeight="1" x14ac:dyDescent="0.2">
      <c r="A157" s="56" t="s">
        <v>393</v>
      </c>
      <c r="B157" s="46" t="s">
        <v>597</v>
      </c>
      <c r="C157" s="93">
        <v>1089.0899999999999</v>
      </c>
      <c r="D157" s="95">
        <v>45818</v>
      </c>
      <c r="E157" s="46"/>
    </row>
    <row r="158" spans="1:5" ht="19.5" customHeight="1" x14ac:dyDescent="0.2">
      <c r="A158" s="56" t="s">
        <v>80</v>
      </c>
      <c r="B158" s="46" t="s">
        <v>224</v>
      </c>
      <c r="C158" s="93">
        <v>1032.6400000000001</v>
      </c>
      <c r="D158" s="95">
        <v>45826</v>
      </c>
      <c r="E158" s="46"/>
    </row>
    <row r="159" spans="1:5" ht="19.5" customHeight="1" x14ac:dyDescent="0.2">
      <c r="A159" s="56" t="s">
        <v>394</v>
      </c>
      <c r="B159" s="46" t="s">
        <v>395</v>
      </c>
      <c r="C159" s="93">
        <v>1000</v>
      </c>
      <c r="D159" s="95">
        <v>45838</v>
      </c>
      <c r="E159" s="46"/>
    </row>
    <row r="160" spans="1:5" ht="19.5" customHeight="1" x14ac:dyDescent="0.2">
      <c r="A160" s="56" t="s">
        <v>216</v>
      </c>
      <c r="B160" s="46" t="s">
        <v>598</v>
      </c>
      <c r="C160" s="93">
        <v>946.96</v>
      </c>
      <c r="D160" s="95">
        <v>45812</v>
      </c>
      <c r="E160" s="46"/>
    </row>
    <row r="161" spans="1:5" ht="19.5" customHeight="1" x14ac:dyDescent="0.2">
      <c r="A161" s="56" t="s">
        <v>167</v>
      </c>
      <c r="B161" s="46" t="s">
        <v>210</v>
      </c>
      <c r="C161" s="93">
        <v>941.45</v>
      </c>
      <c r="D161" s="95">
        <v>45825</v>
      </c>
      <c r="E161" s="46"/>
    </row>
    <row r="162" spans="1:5" ht="19.5" customHeight="1" x14ac:dyDescent="0.2">
      <c r="A162" s="56" t="s">
        <v>171</v>
      </c>
      <c r="B162" s="46" t="s">
        <v>191</v>
      </c>
      <c r="C162" s="93">
        <v>931.12</v>
      </c>
      <c r="D162" s="95">
        <v>45824</v>
      </c>
      <c r="E162" s="46"/>
    </row>
    <row r="163" spans="1:5" ht="19.5" customHeight="1" x14ac:dyDescent="0.2">
      <c r="A163" s="56" t="s">
        <v>396</v>
      </c>
      <c r="B163" s="46" t="s">
        <v>397</v>
      </c>
      <c r="C163" s="93">
        <v>917.84</v>
      </c>
      <c r="D163" s="95">
        <v>45810</v>
      </c>
      <c r="E163" s="46"/>
    </row>
    <row r="164" spans="1:5" ht="19.5" customHeight="1" x14ac:dyDescent="0.2">
      <c r="A164" s="56" t="s">
        <v>398</v>
      </c>
      <c r="B164" s="46" t="s">
        <v>236</v>
      </c>
      <c r="C164" s="93">
        <v>917</v>
      </c>
      <c r="D164" s="95">
        <v>45818</v>
      </c>
      <c r="E164" s="46"/>
    </row>
    <row r="165" spans="1:5" ht="19.5" customHeight="1" x14ac:dyDescent="0.2">
      <c r="A165" s="56" t="s">
        <v>117</v>
      </c>
      <c r="B165" s="46" t="s">
        <v>599</v>
      </c>
      <c r="C165" s="93">
        <v>902</v>
      </c>
      <c r="D165" s="95">
        <v>45834</v>
      </c>
      <c r="E165" s="46"/>
    </row>
    <row r="166" spans="1:5" ht="19.5" customHeight="1" x14ac:dyDescent="0.2">
      <c r="A166" s="56" t="s">
        <v>80</v>
      </c>
      <c r="B166" s="46" t="s">
        <v>399</v>
      </c>
      <c r="C166" s="93">
        <v>883.07</v>
      </c>
      <c r="D166" s="95">
        <v>45834</v>
      </c>
      <c r="E166" s="46"/>
    </row>
    <row r="167" spans="1:5" ht="19.5" customHeight="1" x14ac:dyDescent="0.2">
      <c r="A167" s="56" t="s">
        <v>400</v>
      </c>
      <c r="B167" s="46" t="s">
        <v>600</v>
      </c>
      <c r="C167" s="93">
        <v>854.56</v>
      </c>
      <c r="D167" s="95">
        <v>45838</v>
      </c>
      <c r="E167" s="46"/>
    </row>
    <row r="168" spans="1:5" ht="19.5" customHeight="1" x14ac:dyDescent="0.2">
      <c r="A168" s="56" t="s">
        <v>144</v>
      </c>
      <c r="B168" s="46" t="s">
        <v>603</v>
      </c>
      <c r="C168" s="93">
        <v>850</v>
      </c>
      <c r="D168" s="95">
        <v>45810</v>
      </c>
      <c r="E168" s="46"/>
    </row>
    <row r="169" spans="1:5" ht="19.5" customHeight="1" x14ac:dyDescent="0.2">
      <c r="A169" s="56" t="s">
        <v>153</v>
      </c>
      <c r="B169" s="46" t="s">
        <v>401</v>
      </c>
      <c r="C169" s="93">
        <v>841.8</v>
      </c>
      <c r="D169" s="95">
        <v>45813</v>
      </c>
      <c r="E169" s="46"/>
    </row>
    <row r="170" spans="1:5" ht="19.5" customHeight="1" x14ac:dyDescent="0.2">
      <c r="A170" s="56" t="s">
        <v>402</v>
      </c>
      <c r="B170" s="46" t="s">
        <v>601</v>
      </c>
      <c r="C170" s="93">
        <v>819.44</v>
      </c>
      <c r="D170" s="95">
        <v>45819</v>
      </c>
      <c r="E170" s="46"/>
    </row>
    <row r="171" spans="1:5" ht="19.5" customHeight="1" x14ac:dyDescent="0.2">
      <c r="A171" s="56" t="s">
        <v>403</v>
      </c>
      <c r="B171" s="46" t="s">
        <v>602</v>
      </c>
      <c r="C171" s="93">
        <v>791.71</v>
      </c>
      <c r="D171" s="95">
        <v>45812</v>
      </c>
      <c r="E171" s="46"/>
    </row>
    <row r="172" spans="1:5" ht="19.5" customHeight="1" x14ac:dyDescent="0.2">
      <c r="A172" s="56" t="s">
        <v>404</v>
      </c>
      <c r="B172" s="46" t="s">
        <v>405</v>
      </c>
      <c r="C172" s="93">
        <v>787.5</v>
      </c>
      <c r="D172" s="95">
        <v>45810</v>
      </c>
      <c r="E172" s="46"/>
    </row>
    <row r="173" spans="1:5" ht="19.5" customHeight="1" x14ac:dyDescent="0.2">
      <c r="A173" s="56" t="s">
        <v>406</v>
      </c>
      <c r="B173" s="46" t="s">
        <v>407</v>
      </c>
      <c r="C173" s="93">
        <v>783</v>
      </c>
      <c r="D173" s="95">
        <v>45818</v>
      </c>
      <c r="E173" s="46"/>
    </row>
    <row r="174" spans="1:5" ht="19.5" customHeight="1" x14ac:dyDescent="0.2">
      <c r="A174" s="56" t="s">
        <v>220</v>
      </c>
      <c r="B174" s="46" t="s">
        <v>221</v>
      </c>
      <c r="C174" s="93">
        <v>775</v>
      </c>
      <c r="D174" s="95">
        <v>45832</v>
      </c>
      <c r="E174" s="46"/>
    </row>
    <row r="175" spans="1:5" ht="19.5" customHeight="1" x14ac:dyDescent="0.2">
      <c r="A175" s="56" t="s">
        <v>278</v>
      </c>
      <c r="B175" s="46" t="s">
        <v>408</v>
      </c>
      <c r="C175" s="93">
        <v>754.16</v>
      </c>
      <c r="D175" s="95">
        <v>45810</v>
      </c>
      <c r="E175" s="46"/>
    </row>
    <row r="176" spans="1:5" ht="19.5" customHeight="1" x14ac:dyDescent="0.2">
      <c r="A176" s="56" t="s">
        <v>409</v>
      </c>
      <c r="B176" s="46" t="s">
        <v>604</v>
      </c>
      <c r="C176" s="93">
        <v>754</v>
      </c>
      <c r="D176" s="95">
        <v>45825</v>
      </c>
      <c r="E176" s="46"/>
    </row>
    <row r="177" spans="1:5" ht="19.5" customHeight="1" x14ac:dyDescent="0.2">
      <c r="A177" s="56" t="s">
        <v>410</v>
      </c>
      <c r="B177" s="46" t="s">
        <v>605</v>
      </c>
      <c r="C177" s="93">
        <v>751.36</v>
      </c>
      <c r="D177" s="95">
        <v>45818</v>
      </c>
      <c r="E177" s="46"/>
    </row>
    <row r="178" spans="1:5" ht="19.5" customHeight="1" x14ac:dyDescent="0.2">
      <c r="A178" s="56" t="s">
        <v>411</v>
      </c>
      <c r="B178" s="46" t="s">
        <v>412</v>
      </c>
      <c r="C178" s="93">
        <v>748.63</v>
      </c>
      <c r="D178" s="95">
        <v>45820</v>
      </c>
      <c r="E178" s="46"/>
    </row>
    <row r="179" spans="1:5" ht="19.5" customHeight="1" x14ac:dyDescent="0.2">
      <c r="A179" s="56" t="s">
        <v>413</v>
      </c>
      <c r="B179" s="46" t="s">
        <v>606</v>
      </c>
      <c r="C179" s="93">
        <v>720.67</v>
      </c>
      <c r="D179" s="95">
        <v>45813</v>
      </c>
      <c r="E179" s="46"/>
    </row>
    <row r="180" spans="1:5" ht="19.5" customHeight="1" x14ac:dyDescent="0.2">
      <c r="A180" s="56" t="s">
        <v>414</v>
      </c>
      <c r="B180" s="46" t="s">
        <v>469</v>
      </c>
      <c r="C180" s="93">
        <v>712.5</v>
      </c>
      <c r="D180" s="95">
        <v>45820</v>
      </c>
      <c r="E180" s="46"/>
    </row>
    <row r="181" spans="1:5" ht="19.5" customHeight="1" x14ac:dyDescent="0.2">
      <c r="A181" s="56" t="s">
        <v>415</v>
      </c>
      <c r="B181" s="46" t="s">
        <v>607</v>
      </c>
      <c r="C181" s="93">
        <v>700</v>
      </c>
      <c r="D181" s="95">
        <v>45838</v>
      </c>
      <c r="E181" s="46"/>
    </row>
    <row r="182" spans="1:5" ht="19.5" customHeight="1" x14ac:dyDescent="0.2">
      <c r="A182" s="56" t="s">
        <v>416</v>
      </c>
      <c r="B182" s="46" t="s">
        <v>192</v>
      </c>
      <c r="C182" s="93">
        <v>672.64</v>
      </c>
      <c r="D182" s="95">
        <v>45838</v>
      </c>
      <c r="E182" s="46"/>
    </row>
    <row r="183" spans="1:5" ht="19.5" customHeight="1" x14ac:dyDescent="0.2">
      <c r="A183" s="56" t="s">
        <v>417</v>
      </c>
      <c r="B183" s="46" t="s">
        <v>418</v>
      </c>
      <c r="C183" s="93">
        <v>650.99</v>
      </c>
      <c r="D183" s="95">
        <v>45824</v>
      </c>
      <c r="E183" s="46"/>
    </row>
    <row r="184" spans="1:5" ht="19.5" customHeight="1" x14ac:dyDescent="0.2">
      <c r="A184" s="56" t="s">
        <v>347</v>
      </c>
      <c r="B184" s="46" t="s">
        <v>608</v>
      </c>
      <c r="C184" s="93">
        <v>628.07000000000005</v>
      </c>
      <c r="D184" s="95">
        <v>45831</v>
      </c>
      <c r="E184" s="46"/>
    </row>
    <row r="185" spans="1:5" ht="19.5" customHeight="1" x14ac:dyDescent="0.2">
      <c r="A185" s="56" t="s">
        <v>419</v>
      </c>
      <c r="B185" s="46" t="s">
        <v>609</v>
      </c>
      <c r="C185" s="93">
        <v>611.79999999999995</v>
      </c>
      <c r="D185" s="95">
        <v>45810</v>
      </c>
      <c r="E185" s="46"/>
    </row>
    <row r="186" spans="1:5" ht="19.5" customHeight="1" x14ac:dyDescent="0.2">
      <c r="A186" s="56" t="s">
        <v>321</v>
      </c>
      <c r="B186" s="46" t="s">
        <v>610</v>
      </c>
      <c r="C186" s="93">
        <v>610</v>
      </c>
      <c r="D186" s="95">
        <v>45834</v>
      </c>
      <c r="E186" s="46"/>
    </row>
    <row r="187" spans="1:5" ht="19.5" customHeight="1" x14ac:dyDescent="0.2">
      <c r="A187" s="56" t="s">
        <v>114</v>
      </c>
      <c r="B187" s="46" t="s">
        <v>611</v>
      </c>
      <c r="C187" s="93">
        <v>610</v>
      </c>
      <c r="D187" s="95">
        <v>45834</v>
      </c>
      <c r="E187" s="46"/>
    </row>
    <row r="188" spans="1:5" ht="19.5" customHeight="1" x14ac:dyDescent="0.2">
      <c r="A188" s="56" t="s">
        <v>420</v>
      </c>
      <c r="B188" s="46" t="s">
        <v>612</v>
      </c>
      <c r="C188" s="93">
        <v>609.25</v>
      </c>
      <c r="D188" s="95">
        <v>45819</v>
      </c>
      <c r="E188" s="46"/>
    </row>
    <row r="189" spans="1:5" ht="19.5" customHeight="1" x14ac:dyDescent="0.2">
      <c r="A189" s="56" t="s">
        <v>421</v>
      </c>
      <c r="B189" s="46" t="s">
        <v>422</v>
      </c>
      <c r="C189" s="93">
        <v>595</v>
      </c>
      <c r="D189" s="95">
        <v>45834</v>
      </c>
      <c r="E189" s="46"/>
    </row>
    <row r="190" spans="1:5" ht="19.5" customHeight="1" x14ac:dyDescent="0.2">
      <c r="A190" s="56" t="s">
        <v>164</v>
      </c>
      <c r="B190" s="46" t="s">
        <v>613</v>
      </c>
      <c r="C190" s="93">
        <v>586.14</v>
      </c>
      <c r="D190" s="95">
        <v>45812</v>
      </c>
      <c r="E190" s="46"/>
    </row>
    <row r="191" spans="1:5" ht="19.5" customHeight="1" x14ac:dyDescent="0.2">
      <c r="A191" s="56" t="s">
        <v>216</v>
      </c>
      <c r="B191" s="46" t="s">
        <v>423</v>
      </c>
      <c r="C191" s="93">
        <v>583.11</v>
      </c>
      <c r="D191" s="95">
        <v>45834</v>
      </c>
      <c r="E191" s="46"/>
    </row>
    <row r="192" spans="1:5" ht="19.5" customHeight="1" x14ac:dyDescent="0.2">
      <c r="A192" s="56" t="s">
        <v>231</v>
      </c>
      <c r="B192" s="46" t="s">
        <v>424</v>
      </c>
      <c r="C192" s="93">
        <v>564.25</v>
      </c>
      <c r="D192" s="95">
        <v>45832</v>
      </c>
      <c r="E192" s="46"/>
    </row>
    <row r="193" spans="1:5" ht="19.5" customHeight="1" x14ac:dyDescent="0.2">
      <c r="A193" s="56" t="s">
        <v>425</v>
      </c>
      <c r="B193" s="46" t="s">
        <v>195</v>
      </c>
      <c r="C193" s="93">
        <v>560</v>
      </c>
      <c r="D193" s="95">
        <v>45818</v>
      </c>
      <c r="E193" s="46"/>
    </row>
    <row r="194" spans="1:5" ht="19.5" customHeight="1" x14ac:dyDescent="0.2">
      <c r="A194" s="56" t="s">
        <v>426</v>
      </c>
      <c r="B194" s="46" t="s">
        <v>614</v>
      </c>
      <c r="C194" s="93">
        <v>525</v>
      </c>
      <c r="D194" s="95">
        <v>45810</v>
      </c>
      <c r="E194" s="46"/>
    </row>
    <row r="195" spans="1:5" ht="19.5" customHeight="1" x14ac:dyDescent="0.2">
      <c r="A195" s="56" t="s">
        <v>116</v>
      </c>
      <c r="B195" s="46" t="s">
        <v>615</v>
      </c>
      <c r="C195" s="93">
        <v>505</v>
      </c>
      <c r="D195" s="95">
        <v>45831</v>
      </c>
      <c r="E195" s="46"/>
    </row>
    <row r="196" spans="1:5" ht="19.5" customHeight="1" x14ac:dyDescent="0.2">
      <c r="A196" s="56" t="s">
        <v>120</v>
      </c>
      <c r="B196" s="46" t="s">
        <v>616</v>
      </c>
      <c r="C196" s="93">
        <v>504.63</v>
      </c>
      <c r="D196" s="95">
        <v>45813</v>
      </c>
      <c r="E196" s="46"/>
    </row>
    <row r="197" spans="1:5" ht="19.5" customHeight="1" x14ac:dyDescent="0.2">
      <c r="A197" s="56" t="s">
        <v>427</v>
      </c>
      <c r="B197" s="46" t="s">
        <v>428</v>
      </c>
      <c r="C197" s="93">
        <v>502.63</v>
      </c>
      <c r="D197" s="95">
        <v>45812</v>
      </c>
      <c r="E197" s="46"/>
    </row>
    <row r="198" spans="1:5" ht="19.5" customHeight="1" x14ac:dyDescent="0.2">
      <c r="A198" s="56" t="s">
        <v>218</v>
      </c>
      <c r="B198" s="46" t="s">
        <v>617</v>
      </c>
      <c r="C198" s="93">
        <v>500</v>
      </c>
      <c r="D198" s="95">
        <v>45818</v>
      </c>
      <c r="E198" s="46"/>
    </row>
    <row r="199" spans="1:5" ht="19.5" customHeight="1" x14ac:dyDescent="0.2">
      <c r="A199" s="56" t="s">
        <v>429</v>
      </c>
      <c r="B199" s="46" t="s">
        <v>430</v>
      </c>
      <c r="C199" s="93">
        <v>500</v>
      </c>
      <c r="D199" s="95">
        <v>45818</v>
      </c>
      <c r="E199" s="46"/>
    </row>
    <row r="200" spans="1:5" ht="19.5" customHeight="1" x14ac:dyDescent="0.2">
      <c r="A200" s="56" t="s">
        <v>431</v>
      </c>
      <c r="B200" s="46" t="s">
        <v>432</v>
      </c>
      <c r="C200" s="93">
        <v>500</v>
      </c>
      <c r="D200" s="95">
        <v>45820</v>
      </c>
      <c r="E200" s="46"/>
    </row>
    <row r="201" spans="1:5" ht="19.5" customHeight="1" x14ac:dyDescent="0.2">
      <c r="A201" s="56" t="s">
        <v>433</v>
      </c>
      <c r="B201" s="46" t="s">
        <v>434</v>
      </c>
      <c r="C201" s="93">
        <v>498.22</v>
      </c>
      <c r="D201" s="95">
        <v>45838</v>
      </c>
      <c r="E201" s="46"/>
    </row>
    <row r="202" spans="1:5" ht="19.5" customHeight="1" x14ac:dyDescent="0.2">
      <c r="A202" s="56" t="s">
        <v>174</v>
      </c>
      <c r="B202" s="46" t="s">
        <v>224</v>
      </c>
      <c r="C202" s="93">
        <v>497</v>
      </c>
      <c r="D202" s="95">
        <v>45834</v>
      </c>
      <c r="E202" s="46"/>
    </row>
    <row r="203" spans="1:5" ht="19.5" customHeight="1" x14ac:dyDescent="0.2">
      <c r="A203" s="56" t="s">
        <v>101</v>
      </c>
      <c r="B203" s="46" t="s">
        <v>618</v>
      </c>
      <c r="C203" s="93">
        <v>492.4</v>
      </c>
      <c r="D203" s="95">
        <v>45824</v>
      </c>
      <c r="E203" s="46"/>
    </row>
    <row r="204" spans="1:5" ht="19.5" customHeight="1" x14ac:dyDescent="0.2">
      <c r="A204" s="56" t="s">
        <v>209</v>
      </c>
      <c r="B204" s="46" t="s">
        <v>619</v>
      </c>
      <c r="C204" s="93">
        <v>475.55</v>
      </c>
      <c r="D204" s="95">
        <v>45825</v>
      </c>
      <c r="E204" s="46"/>
    </row>
    <row r="205" spans="1:5" ht="19.5" customHeight="1" x14ac:dyDescent="0.2">
      <c r="A205" s="56" t="s">
        <v>435</v>
      </c>
      <c r="B205" s="46" t="s">
        <v>620</v>
      </c>
      <c r="C205" s="93">
        <v>475</v>
      </c>
      <c r="D205" s="95">
        <v>45825</v>
      </c>
      <c r="E205" s="46"/>
    </row>
    <row r="206" spans="1:5" ht="19.5" customHeight="1" x14ac:dyDescent="0.2">
      <c r="A206" s="56" t="s">
        <v>398</v>
      </c>
      <c r="B206" s="46" t="s">
        <v>236</v>
      </c>
      <c r="C206" s="93">
        <v>469</v>
      </c>
      <c r="D206" s="95">
        <v>45820</v>
      </c>
      <c r="E206" s="46"/>
    </row>
    <row r="207" spans="1:5" ht="19.5" customHeight="1" x14ac:dyDescent="0.2">
      <c r="A207" s="56" t="s">
        <v>102</v>
      </c>
      <c r="B207" s="46" t="s">
        <v>196</v>
      </c>
      <c r="C207" s="93">
        <v>457.75</v>
      </c>
      <c r="D207" s="95">
        <v>45810</v>
      </c>
      <c r="E207" s="46"/>
    </row>
    <row r="208" spans="1:5" ht="19.5" customHeight="1" x14ac:dyDescent="0.2">
      <c r="A208" s="56" t="s">
        <v>235</v>
      </c>
      <c r="B208" s="46" t="s">
        <v>611</v>
      </c>
      <c r="C208" s="93">
        <v>450</v>
      </c>
      <c r="D208" s="95">
        <v>45825</v>
      </c>
      <c r="E208" s="46"/>
    </row>
    <row r="209" spans="1:5" ht="19.5" customHeight="1" x14ac:dyDescent="0.2">
      <c r="A209" s="56" t="s">
        <v>436</v>
      </c>
      <c r="B209" s="46" t="s">
        <v>621</v>
      </c>
      <c r="C209" s="93">
        <v>450</v>
      </c>
      <c r="D209" s="95">
        <v>45832</v>
      </c>
      <c r="E209" s="46"/>
    </row>
    <row r="210" spans="1:5" ht="19.5" customHeight="1" x14ac:dyDescent="0.2">
      <c r="A210" s="56" t="s">
        <v>437</v>
      </c>
      <c r="B210" s="46" t="s">
        <v>622</v>
      </c>
      <c r="C210" s="93">
        <v>437.25</v>
      </c>
      <c r="D210" s="95">
        <v>45838</v>
      </c>
      <c r="E210" s="46"/>
    </row>
    <row r="211" spans="1:5" ht="19.5" customHeight="1" x14ac:dyDescent="0.2">
      <c r="A211" s="56" t="s">
        <v>170</v>
      </c>
      <c r="B211" s="46" t="s">
        <v>185</v>
      </c>
      <c r="C211" s="93">
        <v>433.7</v>
      </c>
      <c r="D211" s="95">
        <v>45824</v>
      </c>
      <c r="E211" s="46"/>
    </row>
    <row r="212" spans="1:5" ht="19.5" customHeight="1" x14ac:dyDescent="0.2">
      <c r="A212" s="56" t="s">
        <v>128</v>
      </c>
      <c r="B212" s="46" t="s">
        <v>623</v>
      </c>
      <c r="C212" s="93">
        <v>426.5</v>
      </c>
      <c r="D212" s="95">
        <v>45818</v>
      </c>
      <c r="E212" s="46"/>
    </row>
    <row r="213" spans="1:5" ht="19.5" customHeight="1" x14ac:dyDescent="0.2">
      <c r="A213" s="56" t="s">
        <v>438</v>
      </c>
      <c r="B213" s="46" t="s">
        <v>624</v>
      </c>
      <c r="C213" s="93">
        <v>423.38</v>
      </c>
      <c r="D213" s="95">
        <v>45819</v>
      </c>
      <c r="E213" s="46"/>
    </row>
    <row r="214" spans="1:5" ht="19.5" customHeight="1" x14ac:dyDescent="0.2">
      <c r="A214" s="56" t="s">
        <v>153</v>
      </c>
      <c r="B214" s="46" t="s">
        <v>439</v>
      </c>
      <c r="C214" s="93">
        <v>420.9</v>
      </c>
      <c r="D214" s="95">
        <v>45818</v>
      </c>
      <c r="E214" s="46"/>
    </row>
    <row r="215" spans="1:5" ht="19.5" customHeight="1" x14ac:dyDescent="0.2">
      <c r="A215" s="56" t="s">
        <v>153</v>
      </c>
      <c r="B215" s="46" t="s">
        <v>440</v>
      </c>
      <c r="C215" s="93">
        <v>420.9</v>
      </c>
      <c r="D215" s="95">
        <v>45834</v>
      </c>
      <c r="E215" s="46"/>
    </row>
    <row r="216" spans="1:5" ht="19.5" customHeight="1" x14ac:dyDescent="0.2">
      <c r="A216" s="56" t="s">
        <v>441</v>
      </c>
      <c r="B216" s="46" t="s">
        <v>442</v>
      </c>
      <c r="C216" s="93">
        <v>420</v>
      </c>
      <c r="D216" s="95">
        <v>45826</v>
      </c>
      <c r="E216" s="46"/>
    </row>
    <row r="217" spans="1:5" ht="19.5" customHeight="1" x14ac:dyDescent="0.2">
      <c r="A217" s="56" t="s">
        <v>443</v>
      </c>
      <c r="B217" s="46" t="s">
        <v>223</v>
      </c>
      <c r="C217" s="93">
        <v>416.64</v>
      </c>
      <c r="D217" s="95">
        <v>45818</v>
      </c>
      <c r="E217" s="46"/>
    </row>
    <row r="218" spans="1:5" ht="19.5" customHeight="1" x14ac:dyDescent="0.2">
      <c r="A218" s="56" t="s">
        <v>218</v>
      </c>
      <c r="B218" s="46" t="s">
        <v>625</v>
      </c>
      <c r="C218" s="93">
        <v>405</v>
      </c>
      <c r="D218" s="95">
        <v>45819</v>
      </c>
      <c r="E218" s="46"/>
    </row>
    <row r="219" spans="1:5" ht="19.5" customHeight="1" x14ac:dyDescent="0.2">
      <c r="A219" s="56" t="s">
        <v>444</v>
      </c>
      <c r="B219" s="46" t="s">
        <v>250</v>
      </c>
      <c r="C219" s="93">
        <v>404.2</v>
      </c>
      <c r="D219" s="95">
        <v>45826</v>
      </c>
      <c r="E219" s="46"/>
    </row>
    <row r="220" spans="1:5" ht="19.5" customHeight="1" x14ac:dyDescent="0.2">
      <c r="A220" s="56" t="s">
        <v>445</v>
      </c>
      <c r="B220" s="46" t="s">
        <v>446</v>
      </c>
      <c r="C220" s="93">
        <v>400</v>
      </c>
      <c r="D220" s="95">
        <v>45832</v>
      </c>
      <c r="E220" s="46"/>
    </row>
    <row r="221" spans="1:5" ht="19.5" customHeight="1" x14ac:dyDescent="0.2">
      <c r="A221" s="56" t="s">
        <v>81</v>
      </c>
      <c r="B221" s="46" t="s">
        <v>185</v>
      </c>
      <c r="C221" s="93">
        <v>392.52</v>
      </c>
      <c r="D221" s="95">
        <v>45825</v>
      </c>
      <c r="E221" s="46"/>
    </row>
    <row r="222" spans="1:5" ht="19.5" customHeight="1" x14ac:dyDescent="0.2">
      <c r="A222" s="56" t="s">
        <v>447</v>
      </c>
      <c r="B222" s="46" t="s">
        <v>448</v>
      </c>
      <c r="C222" s="93">
        <v>390</v>
      </c>
      <c r="D222" s="95">
        <v>45810</v>
      </c>
      <c r="E222" s="46"/>
    </row>
    <row r="223" spans="1:5" ht="19.5" customHeight="1" x14ac:dyDescent="0.2">
      <c r="A223" s="56" t="s">
        <v>353</v>
      </c>
      <c r="B223" s="46" t="s">
        <v>449</v>
      </c>
      <c r="C223" s="93">
        <v>384.96</v>
      </c>
      <c r="D223" s="95">
        <v>45810</v>
      </c>
      <c r="E223" s="46"/>
    </row>
    <row r="224" spans="1:5" ht="19.5" customHeight="1" x14ac:dyDescent="0.2">
      <c r="A224" s="56" t="s">
        <v>170</v>
      </c>
      <c r="B224" s="46" t="s">
        <v>185</v>
      </c>
      <c r="C224" s="93">
        <v>384.63</v>
      </c>
      <c r="D224" s="95">
        <v>45818</v>
      </c>
      <c r="E224" s="46"/>
    </row>
    <row r="225" spans="1:5" ht="19.5" customHeight="1" x14ac:dyDescent="0.2">
      <c r="A225" s="56" t="s">
        <v>129</v>
      </c>
      <c r="B225" s="46" t="s">
        <v>626</v>
      </c>
      <c r="C225" s="93">
        <v>354</v>
      </c>
      <c r="D225" s="95">
        <v>45831</v>
      </c>
      <c r="E225" s="46"/>
    </row>
    <row r="226" spans="1:5" ht="19.5" customHeight="1" x14ac:dyDescent="0.2">
      <c r="A226" s="56" t="s">
        <v>117</v>
      </c>
      <c r="B226" s="46" t="s">
        <v>627</v>
      </c>
      <c r="C226" s="93">
        <v>340</v>
      </c>
      <c r="D226" s="95">
        <v>45832</v>
      </c>
      <c r="E226" s="46"/>
    </row>
    <row r="227" spans="1:5" ht="19.5" customHeight="1" x14ac:dyDescent="0.2">
      <c r="A227" s="56" t="s">
        <v>450</v>
      </c>
      <c r="B227" s="46" t="s">
        <v>244</v>
      </c>
      <c r="C227" s="93">
        <v>338.08</v>
      </c>
      <c r="D227" s="95">
        <v>45820</v>
      </c>
      <c r="E227" s="46"/>
    </row>
    <row r="228" spans="1:5" ht="19.5" customHeight="1" x14ac:dyDescent="0.2">
      <c r="A228" s="56" t="s">
        <v>190</v>
      </c>
      <c r="B228" s="46" t="s">
        <v>345</v>
      </c>
      <c r="C228" s="93">
        <v>335</v>
      </c>
      <c r="D228" s="95">
        <v>45826</v>
      </c>
      <c r="E228" s="46"/>
    </row>
    <row r="229" spans="1:5" ht="19.5" customHeight="1" x14ac:dyDescent="0.2">
      <c r="A229" s="56" t="s">
        <v>451</v>
      </c>
      <c r="B229" s="46" t="s">
        <v>628</v>
      </c>
      <c r="C229" s="93">
        <v>330</v>
      </c>
      <c r="D229" s="95">
        <v>45819</v>
      </c>
      <c r="E229" s="46"/>
    </row>
    <row r="230" spans="1:5" ht="19.5" customHeight="1" x14ac:dyDescent="0.2">
      <c r="A230" s="56" t="s">
        <v>136</v>
      </c>
      <c r="B230" s="46" t="s">
        <v>338</v>
      </c>
      <c r="C230" s="93">
        <v>320.69</v>
      </c>
      <c r="D230" s="95">
        <v>45825</v>
      </c>
      <c r="E230" s="46"/>
    </row>
    <row r="231" spans="1:5" ht="19.5" customHeight="1" x14ac:dyDescent="0.2">
      <c r="A231" s="56" t="s">
        <v>452</v>
      </c>
      <c r="B231" s="46" t="s">
        <v>132</v>
      </c>
      <c r="C231" s="93">
        <v>320</v>
      </c>
      <c r="D231" s="95">
        <v>45826</v>
      </c>
      <c r="E231" s="46"/>
    </row>
    <row r="232" spans="1:5" ht="19.5" customHeight="1" x14ac:dyDescent="0.2">
      <c r="A232" s="56" t="s">
        <v>453</v>
      </c>
      <c r="B232" s="46" t="s">
        <v>629</v>
      </c>
      <c r="C232" s="93">
        <v>320</v>
      </c>
      <c r="D232" s="95">
        <v>45832</v>
      </c>
      <c r="E232" s="46"/>
    </row>
    <row r="233" spans="1:5" ht="19.5" customHeight="1" x14ac:dyDescent="0.2">
      <c r="A233" s="56" t="s">
        <v>454</v>
      </c>
      <c r="B233" s="46" t="s">
        <v>629</v>
      </c>
      <c r="C233" s="93">
        <v>320</v>
      </c>
      <c r="D233" s="95">
        <v>45832</v>
      </c>
      <c r="E233" s="46"/>
    </row>
    <row r="234" spans="1:5" ht="19.5" customHeight="1" x14ac:dyDescent="0.2">
      <c r="A234" s="56" t="s">
        <v>127</v>
      </c>
      <c r="B234" s="46" t="s">
        <v>175</v>
      </c>
      <c r="C234" s="93">
        <v>317.93</v>
      </c>
      <c r="D234" s="95">
        <v>45818</v>
      </c>
      <c r="E234" s="46"/>
    </row>
    <row r="235" spans="1:5" ht="19.5" customHeight="1" x14ac:dyDescent="0.2">
      <c r="A235" s="56" t="s">
        <v>285</v>
      </c>
      <c r="B235" s="46" t="s">
        <v>455</v>
      </c>
      <c r="C235" s="93">
        <v>316.69</v>
      </c>
      <c r="D235" s="95">
        <v>45826</v>
      </c>
      <c r="E235" s="46"/>
    </row>
    <row r="236" spans="1:5" ht="19.5" customHeight="1" x14ac:dyDescent="0.2">
      <c r="A236" s="56" t="s">
        <v>456</v>
      </c>
      <c r="B236" s="46" t="s">
        <v>457</v>
      </c>
      <c r="C236" s="93">
        <v>312.74</v>
      </c>
      <c r="D236" s="95">
        <v>45831</v>
      </c>
      <c r="E236" s="46"/>
    </row>
    <row r="237" spans="1:5" ht="19.5" customHeight="1" x14ac:dyDescent="0.2">
      <c r="A237" s="56" t="s">
        <v>227</v>
      </c>
      <c r="B237" s="46" t="s">
        <v>458</v>
      </c>
      <c r="C237" s="93">
        <v>300</v>
      </c>
      <c r="D237" s="95">
        <v>45810</v>
      </c>
      <c r="E237" s="46"/>
    </row>
    <row r="238" spans="1:5" ht="19.5" customHeight="1" x14ac:dyDescent="0.2">
      <c r="A238" s="56" t="s">
        <v>459</v>
      </c>
      <c r="B238" s="46" t="s">
        <v>233</v>
      </c>
      <c r="C238" s="93">
        <v>300</v>
      </c>
      <c r="D238" s="95">
        <v>45826</v>
      </c>
      <c r="E238" s="46"/>
    </row>
    <row r="239" spans="1:5" ht="19.5" customHeight="1" x14ac:dyDescent="0.2">
      <c r="A239" s="56" t="s">
        <v>190</v>
      </c>
      <c r="B239" s="46" t="s">
        <v>630</v>
      </c>
      <c r="C239" s="93">
        <v>295</v>
      </c>
      <c r="D239" s="95">
        <v>45810</v>
      </c>
      <c r="E239" s="46"/>
    </row>
    <row r="240" spans="1:5" ht="19.5" customHeight="1" x14ac:dyDescent="0.2">
      <c r="A240" s="56" t="s">
        <v>127</v>
      </c>
      <c r="B240" s="46" t="s">
        <v>175</v>
      </c>
      <c r="C240" s="93">
        <v>294.92</v>
      </c>
      <c r="D240" s="95">
        <v>45810</v>
      </c>
      <c r="E240" s="46"/>
    </row>
    <row r="241" spans="1:5" ht="19.5" customHeight="1" x14ac:dyDescent="0.2">
      <c r="A241" s="56" t="s">
        <v>197</v>
      </c>
      <c r="B241" s="46" t="s">
        <v>631</v>
      </c>
      <c r="C241" s="93">
        <v>282</v>
      </c>
      <c r="D241" s="95">
        <v>45810</v>
      </c>
      <c r="E241" s="46"/>
    </row>
    <row r="242" spans="1:5" ht="19.5" customHeight="1" x14ac:dyDescent="0.2">
      <c r="A242" s="56" t="s">
        <v>460</v>
      </c>
      <c r="B242" s="46" t="s">
        <v>632</v>
      </c>
      <c r="C242" s="93">
        <v>280</v>
      </c>
      <c r="D242" s="95">
        <v>45832</v>
      </c>
      <c r="E242" s="46"/>
    </row>
    <row r="243" spans="1:5" ht="19.5" customHeight="1" x14ac:dyDescent="0.2">
      <c r="A243" s="56" t="s">
        <v>127</v>
      </c>
      <c r="B243" s="46" t="s">
        <v>175</v>
      </c>
      <c r="C243" s="93">
        <v>276.05</v>
      </c>
      <c r="D243" s="95">
        <v>45825</v>
      </c>
      <c r="E243" s="46"/>
    </row>
    <row r="244" spans="1:5" ht="19.5" customHeight="1" x14ac:dyDescent="0.2">
      <c r="A244" s="56" t="s">
        <v>218</v>
      </c>
      <c r="B244" s="46" t="s">
        <v>633</v>
      </c>
      <c r="C244" s="93">
        <v>275</v>
      </c>
      <c r="D244" s="95">
        <v>45824</v>
      </c>
      <c r="E244" s="46"/>
    </row>
    <row r="245" spans="1:5" ht="19.5" customHeight="1" x14ac:dyDescent="0.2">
      <c r="A245" s="56" t="s">
        <v>461</v>
      </c>
      <c r="B245" s="46" t="s">
        <v>462</v>
      </c>
      <c r="C245" s="93">
        <v>270</v>
      </c>
      <c r="D245" s="95">
        <v>45832</v>
      </c>
      <c r="E245" s="46"/>
    </row>
    <row r="246" spans="1:5" ht="19.5" customHeight="1" x14ac:dyDescent="0.2">
      <c r="A246" s="56" t="s">
        <v>188</v>
      </c>
      <c r="B246" s="46" t="s">
        <v>463</v>
      </c>
      <c r="C246" s="93">
        <v>264.89</v>
      </c>
      <c r="D246" s="95">
        <v>45813</v>
      </c>
      <c r="E246" s="46"/>
    </row>
    <row r="247" spans="1:5" ht="19.5" customHeight="1" x14ac:dyDescent="0.2">
      <c r="A247" s="56" t="s">
        <v>238</v>
      </c>
      <c r="B247" s="46" t="s">
        <v>239</v>
      </c>
      <c r="C247" s="93">
        <v>258</v>
      </c>
      <c r="D247" s="95">
        <v>45818</v>
      </c>
      <c r="E247" s="46"/>
    </row>
    <row r="248" spans="1:5" ht="19.5" customHeight="1" x14ac:dyDescent="0.2">
      <c r="A248" s="56" t="s">
        <v>464</v>
      </c>
      <c r="B248" s="46" t="s">
        <v>634</v>
      </c>
      <c r="C248" s="93">
        <v>252</v>
      </c>
      <c r="D248" s="95">
        <v>45831</v>
      </c>
      <c r="E248" s="46"/>
    </row>
    <row r="249" spans="1:5" ht="19.5" customHeight="1" x14ac:dyDescent="0.2">
      <c r="A249" s="56" t="s">
        <v>123</v>
      </c>
      <c r="B249" s="46" t="s">
        <v>465</v>
      </c>
      <c r="C249" s="93">
        <v>250</v>
      </c>
      <c r="D249" s="95">
        <v>45810</v>
      </c>
      <c r="E249" s="46"/>
    </row>
    <row r="250" spans="1:5" ht="19.5" customHeight="1" x14ac:dyDescent="0.2">
      <c r="A250" s="56" t="s">
        <v>218</v>
      </c>
      <c r="B250" s="46" t="s">
        <v>633</v>
      </c>
      <c r="C250" s="93">
        <v>250</v>
      </c>
      <c r="D250" s="95">
        <v>45832</v>
      </c>
      <c r="E250" s="46"/>
    </row>
    <row r="251" spans="1:5" ht="19.5" customHeight="1" x14ac:dyDescent="0.2">
      <c r="A251" s="56" t="s">
        <v>102</v>
      </c>
      <c r="B251" s="46" t="s">
        <v>196</v>
      </c>
      <c r="C251" s="93">
        <v>238.48</v>
      </c>
      <c r="D251" s="95">
        <v>45813</v>
      </c>
      <c r="E251" s="46"/>
    </row>
    <row r="252" spans="1:5" ht="19.5" customHeight="1" x14ac:dyDescent="0.2">
      <c r="A252" s="56" t="s">
        <v>82</v>
      </c>
      <c r="B252" s="46" t="s">
        <v>635</v>
      </c>
      <c r="C252" s="93">
        <v>227.94</v>
      </c>
      <c r="D252" s="95">
        <v>45826</v>
      </c>
      <c r="E252" s="46"/>
    </row>
    <row r="253" spans="1:5" ht="19.5" customHeight="1" x14ac:dyDescent="0.2">
      <c r="A253" s="56" t="s">
        <v>209</v>
      </c>
      <c r="B253" s="46" t="s">
        <v>466</v>
      </c>
      <c r="C253" s="93">
        <v>225.5</v>
      </c>
      <c r="D253" s="95">
        <v>45818</v>
      </c>
      <c r="E253" s="46"/>
    </row>
    <row r="254" spans="1:5" ht="19.5" customHeight="1" x14ac:dyDescent="0.2">
      <c r="A254" s="56" t="s">
        <v>209</v>
      </c>
      <c r="B254" s="46" t="s">
        <v>467</v>
      </c>
      <c r="C254" s="93">
        <v>215.61</v>
      </c>
      <c r="D254" s="95">
        <v>45824</v>
      </c>
      <c r="E254" s="46"/>
    </row>
    <row r="255" spans="1:5" ht="19.5" customHeight="1" x14ac:dyDescent="0.2">
      <c r="A255" s="56" t="s">
        <v>353</v>
      </c>
      <c r="B255" s="46" t="s">
        <v>636</v>
      </c>
      <c r="C255" s="93">
        <v>212.33</v>
      </c>
      <c r="D255" s="95">
        <v>45831</v>
      </c>
      <c r="E255" s="46"/>
    </row>
    <row r="256" spans="1:5" ht="19.5" customHeight="1" x14ac:dyDescent="0.2">
      <c r="A256" s="56" t="s">
        <v>420</v>
      </c>
      <c r="B256" s="46" t="s">
        <v>468</v>
      </c>
      <c r="C256" s="93">
        <v>212</v>
      </c>
      <c r="D256" s="95">
        <v>45812</v>
      </c>
      <c r="E256" s="46"/>
    </row>
    <row r="257" spans="1:5" ht="19.5" customHeight="1" x14ac:dyDescent="0.2">
      <c r="A257" s="56" t="s">
        <v>147</v>
      </c>
      <c r="B257" s="46" t="s">
        <v>637</v>
      </c>
      <c r="C257" s="93">
        <v>210</v>
      </c>
      <c r="D257" s="95">
        <v>45810</v>
      </c>
      <c r="E257" s="46"/>
    </row>
    <row r="258" spans="1:5" ht="19.5" customHeight="1" x14ac:dyDescent="0.2">
      <c r="A258" s="56" t="s">
        <v>147</v>
      </c>
      <c r="B258" s="46" t="s">
        <v>234</v>
      </c>
      <c r="C258" s="93">
        <v>210</v>
      </c>
      <c r="D258" s="95">
        <v>45818</v>
      </c>
      <c r="E258" s="46"/>
    </row>
    <row r="259" spans="1:5" ht="19.5" customHeight="1" x14ac:dyDescent="0.2">
      <c r="A259" s="56" t="s">
        <v>247</v>
      </c>
      <c r="B259" s="46" t="s">
        <v>469</v>
      </c>
      <c r="C259" s="93">
        <v>209.7</v>
      </c>
      <c r="D259" s="95">
        <v>45820</v>
      </c>
      <c r="E259" s="46"/>
    </row>
    <row r="260" spans="1:5" ht="19.5" customHeight="1" x14ac:dyDescent="0.2">
      <c r="A260" s="56" t="s">
        <v>470</v>
      </c>
      <c r="B260" s="46" t="s">
        <v>471</v>
      </c>
      <c r="C260" s="93">
        <v>202.3</v>
      </c>
      <c r="D260" s="95">
        <v>45826</v>
      </c>
      <c r="E260" s="46"/>
    </row>
    <row r="261" spans="1:5" ht="19.5" customHeight="1" x14ac:dyDescent="0.2">
      <c r="A261" s="56" t="s">
        <v>138</v>
      </c>
      <c r="B261" s="46" t="s">
        <v>168</v>
      </c>
      <c r="C261" s="93">
        <v>200.18</v>
      </c>
      <c r="D261" s="95">
        <v>45812</v>
      </c>
      <c r="E261" s="46"/>
    </row>
    <row r="262" spans="1:5" ht="19.5" customHeight="1" x14ac:dyDescent="0.2">
      <c r="A262" s="56" t="s">
        <v>472</v>
      </c>
      <c r="B262" s="46" t="s">
        <v>473</v>
      </c>
      <c r="C262" s="93">
        <v>200</v>
      </c>
      <c r="D262" s="95">
        <v>45810</v>
      </c>
      <c r="E262" s="46"/>
    </row>
    <row r="263" spans="1:5" ht="19.5" customHeight="1" x14ac:dyDescent="0.2">
      <c r="A263" s="56" t="s">
        <v>474</v>
      </c>
      <c r="B263" s="46" t="s">
        <v>473</v>
      </c>
      <c r="C263" s="93">
        <v>200</v>
      </c>
      <c r="D263" s="95">
        <v>45810</v>
      </c>
      <c r="E263" s="46"/>
    </row>
    <row r="264" spans="1:5" ht="19.5" customHeight="1" x14ac:dyDescent="0.2">
      <c r="A264" s="56" t="s">
        <v>475</v>
      </c>
      <c r="B264" s="46" t="s">
        <v>476</v>
      </c>
      <c r="C264" s="93">
        <v>200</v>
      </c>
      <c r="D264" s="95">
        <v>45812</v>
      </c>
      <c r="E264" s="46"/>
    </row>
    <row r="265" spans="1:5" ht="19.5" customHeight="1" x14ac:dyDescent="0.2">
      <c r="A265" s="56" t="s">
        <v>477</v>
      </c>
      <c r="B265" s="46" t="s">
        <v>478</v>
      </c>
      <c r="C265" s="93">
        <v>200</v>
      </c>
      <c r="D265" s="95">
        <v>45824</v>
      </c>
      <c r="E265" s="46"/>
    </row>
    <row r="266" spans="1:5" ht="19.5" customHeight="1" x14ac:dyDescent="0.2">
      <c r="A266" s="56" t="s">
        <v>479</v>
      </c>
      <c r="B266" s="46" t="s">
        <v>478</v>
      </c>
      <c r="C266" s="93">
        <v>200</v>
      </c>
      <c r="D266" s="95">
        <v>45825</v>
      </c>
      <c r="E266" s="46"/>
    </row>
    <row r="267" spans="1:5" ht="19.5" customHeight="1" x14ac:dyDescent="0.2">
      <c r="A267" s="56" t="s">
        <v>480</v>
      </c>
      <c r="B267" s="46" t="s">
        <v>478</v>
      </c>
      <c r="C267" s="93">
        <v>200</v>
      </c>
      <c r="D267" s="95">
        <v>45825</v>
      </c>
      <c r="E267" s="46"/>
    </row>
    <row r="268" spans="1:5" ht="19.5" customHeight="1" x14ac:dyDescent="0.2">
      <c r="A268" s="56" t="s">
        <v>481</v>
      </c>
      <c r="B268" s="46" t="s">
        <v>478</v>
      </c>
      <c r="C268" s="93">
        <v>200</v>
      </c>
      <c r="D268" s="95">
        <v>45825</v>
      </c>
      <c r="E268" s="46"/>
    </row>
    <row r="269" spans="1:5" ht="19.5" customHeight="1" x14ac:dyDescent="0.2">
      <c r="A269" s="56" t="s">
        <v>482</v>
      </c>
      <c r="B269" s="46" t="s">
        <v>478</v>
      </c>
      <c r="C269" s="93">
        <v>200</v>
      </c>
      <c r="D269" s="95">
        <v>45826</v>
      </c>
      <c r="E269" s="46"/>
    </row>
    <row r="270" spans="1:5" ht="19.5" customHeight="1" x14ac:dyDescent="0.2">
      <c r="A270" s="56" t="s">
        <v>483</v>
      </c>
      <c r="B270" s="46" t="s">
        <v>446</v>
      </c>
      <c r="C270" s="93">
        <v>200</v>
      </c>
      <c r="D270" s="95">
        <v>45832</v>
      </c>
      <c r="E270" s="46"/>
    </row>
    <row r="271" spans="1:5" ht="19.5" customHeight="1" x14ac:dyDescent="0.2">
      <c r="A271" s="56" t="s">
        <v>484</v>
      </c>
      <c r="B271" s="46" t="s">
        <v>446</v>
      </c>
      <c r="C271" s="93">
        <v>200</v>
      </c>
      <c r="D271" s="95">
        <v>45832</v>
      </c>
      <c r="E271" s="46"/>
    </row>
    <row r="272" spans="1:5" ht="19.5" customHeight="1" x14ac:dyDescent="0.2">
      <c r="A272" s="56" t="s">
        <v>485</v>
      </c>
      <c r="B272" s="46" t="s">
        <v>638</v>
      </c>
      <c r="C272" s="93">
        <v>200</v>
      </c>
      <c r="D272" s="95">
        <v>45832</v>
      </c>
      <c r="E272" s="46"/>
    </row>
    <row r="273" spans="1:5" ht="19.5" customHeight="1" x14ac:dyDescent="0.2">
      <c r="A273" s="56" t="s">
        <v>486</v>
      </c>
      <c r="B273" s="46" t="s">
        <v>632</v>
      </c>
      <c r="C273" s="93">
        <v>200</v>
      </c>
      <c r="D273" s="95">
        <v>45832</v>
      </c>
      <c r="E273" s="46"/>
    </row>
    <row r="274" spans="1:5" ht="19.5" customHeight="1" x14ac:dyDescent="0.2">
      <c r="A274" s="56" t="s">
        <v>487</v>
      </c>
      <c r="B274" s="46" t="s">
        <v>632</v>
      </c>
      <c r="C274" s="93">
        <v>200</v>
      </c>
      <c r="D274" s="95">
        <v>45832</v>
      </c>
      <c r="E274" s="46"/>
    </row>
    <row r="275" spans="1:5" ht="19.5" customHeight="1" x14ac:dyDescent="0.2">
      <c r="A275" s="56" t="s">
        <v>488</v>
      </c>
      <c r="B275" s="46" t="s">
        <v>632</v>
      </c>
      <c r="C275" s="93">
        <v>200</v>
      </c>
      <c r="D275" s="95">
        <v>45832</v>
      </c>
      <c r="E275" s="46"/>
    </row>
    <row r="276" spans="1:5" ht="19.5" customHeight="1" x14ac:dyDescent="0.2">
      <c r="A276" s="56" t="s">
        <v>489</v>
      </c>
      <c r="B276" s="46" t="s">
        <v>490</v>
      </c>
      <c r="C276" s="93">
        <v>200</v>
      </c>
      <c r="D276" s="95">
        <v>45838</v>
      </c>
      <c r="E276" s="46"/>
    </row>
    <row r="277" spans="1:5" ht="19.5" customHeight="1" x14ac:dyDescent="0.2">
      <c r="A277" s="56" t="s">
        <v>237</v>
      </c>
      <c r="B277" s="46" t="s">
        <v>412</v>
      </c>
      <c r="C277" s="93">
        <v>193.2</v>
      </c>
      <c r="D277" s="95">
        <v>45824</v>
      </c>
      <c r="E277" s="46"/>
    </row>
    <row r="278" spans="1:5" ht="19.5" customHeight="1" x14ac:dyDescent="0.2">
      <c r="A278" s="56" t="s">
        <v>491</v>
      </c>
      <c r="B278" s="46" t="s">
        <v>412</v>
      </c>
      <c r="C278" s="93">
        <v>193.2</v>
      </c>
      <c r="D278" s="95">
        <v>45825</v>
      </c>
      <c r="E278" s="46"/>
    </row>
    <row r="279" spans="1:5" ht="19.5" customHeight="1" x14ac:dyDescent="0.2">
      <c r="A279" s="56" t="s">
        <v>209</v>
      </c>
      <c r="B279" s="46" t="s">
        <v>492</v>
      </c>
      <c r="C279" s="93">
        <v>191.14</v>
      </c>
      <c r="D279" s="95">
        <v>45831</v>
      </c>
      <c r="E279" s="46"/>
    </row>
    <row r="280" spans="1:5" ht="19.5" customHeight="1" x14ac:dyDescent="0.2">
      <c r="A280" s="56" t="s">
        <v>217</v>
      </c>
      <c r="B280" s="46" t="s">
        <v>192</v>
      </c>
      <c r="C280" s="93">
        <v>190</v>
      </c>
      <c r="D280" s="95">
        <v>45834</v>
      </c>
      <c r="E280" s="46"/>
    </row>
    <row r="281" spans="1:5" ht="19.5" customHeight="1" x14ac:dyDescent="0.2">
      <c r="A281" s="56" t="s">
        <v>420</v>
      </c>
      <c r="B281" s="46" t="s">
        <v>493</v>
      </c>
      <c r="C281" s="93">
        <v>187.75</v>
      </c>
      <c r="D281" s="95">
        <v>45818</v>
      </c>
      <c r="E281" s="46"/>
    </row>
    <row r="282" spans="1:5" ht="19.5" customHeight="1" x14ac:dyDescent="0.2">
      <c r="A282" s="56" t="s">
        <v>133</v>
      </c>
      <c r="B282" s="46" t="s">
        <v>134</v>
      </c>
      <c r="C282" s="93">
        <v>181.72</v>
      </c>
      <c r="D282" s="95">
        <v>45810</v>
      </c>
      <c r="E282" s="46"/>
    </row>
    <row r="283" spans="1:5" ht="19.5" customHeight="1" x14ac:dyDescent="0.2">
      <c r="A283" s="56" t="s">
        <v>494</v>
      </c>
      <c r="B283" s="46" t="s">
        <v>495</v>
      </c>
      <c r="C283" s="93">
        <v>181.16</v>
      </c>
      <c r="D283" s="95">
        <v>45825</v>
      </c>
      <c r="E283" s="46"/>
    </row>
    <row r="284" spans="1:5" ht="19.5" customHeight="1" x14ac:dyDescent="0.2">
      <c r="A284" s="56" t="s">
        <v>218</v>
      </c>
      <c r="B284" s="46" t="s">
        <v>496</v>
      </c>
      <c r="C284" s="93">
        <v>180</v>
      </c>
      <c r="D284" s="95">
        <v>45834</v>
      </c>
      <c r="E284" s="46"/>
    </row>
    <row r="285" spans="1:5" ht="19.5" customHeight="1" x14ac:dyDescent="0.2">
      <c r="A285" s="56" t="s">
        <v>121</v>
      </c>
      <c r="B285" s="46" t="s">
        <v>158</v>
      </c>
      <c r="C285" s="93">
        <v>178.64</v>
      </c>
      <c r="D285" s="95">
        <v>45818</v>
      </c>
      <c r="E285" s="46"/>
    </row>
    <row r="286" spans="1:5" ht="19.5" customHeight="1" x14ac:dyDescent="0.2">
      <c r="A286" s="56" t="s">
        <v>139</v>
      </c>
      <c r="B286" s="46" t="s">
        <v>497</v>
      </c>
      <c r="C286" s="93">
        <v>175</v>
      </c>
      <c r="D286" s="95">
        <v>45818</v>
      </c>
      <c r="E286" s="46"/>
    </row>
    <row r="287" spans="1:5" ht="19.5" customHeight="1" x14ac:dyDescent="0.2">
      <c r="A287" s="56" t="s">
        <v>101</v>
      </c>
      <c r="B287" s="46" t="s">
        <v>639</v>
      </c>
      <c r="C287" s="93">
        <v>174.9</v>
      </c>
      <c r="D287" s="95">
        <v>45820</v>
      </c>
      <c r="E287" s="46"/>
    </row>
    <row r="288" spans="1:5" ht="19.5" customHeight="1" x14ac:dyDescent="0.2">
      <c r="A288" s="56" t="s">
        <v>498</v>
      </c>
      <c r="B288" s="46" t="s">
        <v>199</v>
      </c>
      <c r="C288" s="93">
        <v>174.42</v>
      </c>
      <c r="D288" s="95">
        <v>45832</v>
      </c>
      <c r="E288" s="46"/>
    </row>
    <row r="289" spans="1:5" ht="19.5" customHeight="1" x14ac:dyDescent="0.2">
      <c r="A289" s="56" t="s">
        <v>111</v>
      </c>
      <c r="B289" s="46" t="s">
        <v>640</v>
      </c>
      <c r="C289" s="93">
        <v>160</v>
      </c>
      <c r="D289" s="95">
        <v>45825</v>
      </c>
      <c r="E289" s="46"/>
    </row>
    <row r="290" spans="1:5" ht="19.5" customHeight="1" x14ac:dyDescent="0.2">
      <c r="A290" s="56" t="s">
        <v>232</v>
      </c>
      <c r="B290" s="46" t="s">
        <v>499</v>
      </c>
      <c r="C290" s="93">
        <v>159.57</v>
      </c>
      <c r="D290" s="95">
        <v>45812</v>
      </c>
      <c r="E290" s="46"/>
    </row>
    <row r="291" spans="1:5" ht="19.5" customHeight="1" x14ac:dyDescent="0.2">
      <c r="A291" s="56" t="s">
        <v>500</v>
      </c>
      <c r="B291" s="46" t="s">
        <v>495</v>
      </c>
      <c r="C291" s="93">
        <v>156.80000000000001</v>
      </c>
      <c r="D291" s="95">
        <v>45825</v>
      </c>
      <c r="E291" s="46"/>
    </row>
    <row r="292" spans="1:5" ht="19.5" customHeight="1" x14ac:dyDescent="0.2">
      <c r="A292" s="56" t="s">
        <v>501</v>
      </c>
      <c r="B292" s="46" t="s">
        <v>502</v>
      </c>
      <c r="C292" s="93">
        <v>151.96</v>
      </c>
      <c r="D292" s="95">
        <v>45813</v>
      </c>
      <c r="E292" s="46"/>
    </row>
    <row r="293" spans="1:5" ht="19.5" customHeight="1" x14ac:dyDescent="0.2">
      <c r="A293" s="56" t="s">
        <v>503</v>
      </c>
      <c r="B293" s="46" t="s">
        <v>504</v>
      </c>
      <c r="C293" s="93">
        <v>150</v>
      </c>
      <c r="D293" s="95">
        <v>45813</v>
      </c>
      <c r="E293" s="46"/>
    </row>
    <row r="294" spans="1:5" ht="19.5" customHeight="1" x14ac:dyDescent="0.2">
      <c r="A294" s="56" t="s">
        <v>144</v>
      </c>
      <c r="B294" s="46" t="s">
        <v>505</v>
      </c>
      <c r="C294" s="93">
        <v>150</v>
      </c>
      <c r="D294" s="95">
        <v>45818</v>
      </c>
      <c r="E294" s="46"/>
    </row>
    <row r="295" spans="1:5" ht="19.5" customHeight="1" x14ac:dyDescent="0.2">
      <c r="A295" s="56" t="s">
        <v>144</v>
      </c>
      <c r="B295" s="46" t="s">
        <v>505</v>
      </c>
      <c r="C295" s="93">
        <v>150</v>
      </c>
      <c r="D295" s="95">
        <v>45832</v>
      </c>
      <c r="E295" s="46"/>
    </row>
    <row r="296" spans="1:5" ht="19.5" customHeight="1" x14ac:dyDescent="0.2">
      <c r="A296" s="56" t="s">
        <v>506</v>
      </c>
      <c r="B296" s="46" t="s">
        <v>507</v>
      </c>
      <c r="C296" s="93">
        <v>147</v>
      </c>
      <c r="D296" s="95">
        <v>45818</v>
      </c>
      <c r="E296" s="46"/>
    </row>
    <row r="297" spans="1:5" ht="19.5" customHeight="1" x14ac:dyDescent="0.2">
      <c r="A297" s="56" t="s">
        <v>240</v>
      </c>
      <c r="B297" s="46" t="s">
        <v>168</v>
      </c>
      <c r="C297" s="93">
        <v>140.63999999999999</v>
      </c>
      <c r="D297" s="95">
        <v>45820</v>
      </c>
      <c r="E297" s="46"/>
    </row>
    <row r="298" spans="1:5" ht="19.5" customHeight="1" x14ac:dyDescent="0.2">
      <c r="A298" s="56" t="s">
        <v>102</v>
      </c>
      <c r="B298" s="46" t="s">
        <v>196</v>
      </c>
      <c r="C298" s="93">
        <v>137.94999999999999</v>
      </c>
      <c r="D298" s="95">
        <v>45818</v>
      </c>
      <c r="E298" s="46"/>
    </row>
    <row r="299" spans="1:5" ht="19.5" customHeight="1" x14ac:dyDescent="0.2">
      <c r="A299" s="56" t="s">
        <v>82</v>
      </c>
      <c r="B299" s="46" t="s">
        <v>641</v>
      </c>
      <c r="C299" s="93">
        <v>136</v>
      </c>
      <c r="D299" s="95">
        <v>45812</v>
      </c>
      <c r="E299" s="46"/>
    </row>
    <row r="300" spans="1:5" ht="19.5" customHeight="1" x14ac:dyDescent="0.2">
      <c r="A300" s="56" t="s">
        <v>508</v>
      </c>
      <c r="B300" s="46" t="s">
        <v>509</v>
      </c>
      <c r="C300" s="93">
        <v>135.80000000000001</v>
      </c>
      <c r="D300" s="95">
        <v>45810</v>
      </c>
      <c r="E300" s="46"/>
    </row>
    <row r="301" spans="1:5" ht="19.5" customHeight="1" x14ac:dyDescent="0.2">
      <c r="A301" s="56" t="s">
        <v>450</v>
      </c>
      <c r="B301" s="46" t="s">
        <v>244</v>
      </c>
      <c r="C301" s="93">
        <v>131.6</v>
      </c>
      <c r="D301" s="95">
        <v>45818</v>
      </c>
      <c r="E301" s="46"/>
    </row>
    <row r="302" spans="1:5" ht="19.5" customHeight="1" x14ac:dyDescent="0.2">
      <c r="A302" s="56" t="s">
        <v>106</v>
      </c>
      <c r="B302" s="46" t="s">
        <v>177</v>
      </c>
      <c r="C302" s="93">
        <v>120.99</v>
      </c>
      <c r="D302" s="95">
        <v>45832</v>
      </c>
      <c r="E302" s="46"/>
    </row>
    <row r="303" spans="1:5" ht="19.5" customHeight="1" x14ac:dyDescent="0.2">
      <c r="A303" s="56" t="s">
        <v>510</v>
      </c>
      <c r="B303" s="46" t="s">
        <v>511</v>
      </c>
      <c r="C303" s="93">
        <v>119.71</v>
      </c>
      <c r="D303" s="95">
        <v>45818</v>
      </c>
      <c r="E303" s="46"/>
    </row>
    <row r="304" spans="1:5" ht="19.5" customHeight="1" x14ac:dyDescent="0.2">
      <c r="A304" s="56" t="s">
        <v>82</v>
      </c>
      <c r="B304" s="46" t="s">
        <v>635</v>
      </c>
      <c r="C304" s="93">
        <v>113.97</v>
      </c>
      <c r="D304" s="95">
        <v>45831</v>
      </c>
      <c r="E304" s="46"/>
    </row>
    <row r="305" spans="1:5" ht="19.5" customHeight="1" x14ac:dyDescent="0.2">
      <c r="A305" s="56" t="s">
        <v>89</v>
      </c>
      <c r="B305" s="46" t="s">
        <v>200</v>
      </c>
      <c r="C305" s="93">
        <v>113.85</v>
      </c>
      <c r="D305" s="95">
        <v>45819</v>
      </c>
      <c r="E305" s="46"/>
    </row>
    <row r="306" spans="1:5" ht="19.5" customHeight="1" x14ac:dyDescent="0.2">
      <c r="A306" s="56" t="s">
        <v>248</v>
      </c>
      <c r="B306" s="46" t="s">
        <v>512</v>
      </c>
      <c r="C306" s="93">
        <v>113.01</v>
      </c>
      <c r="D306" s="95">
        <v>45820</v>
      </c>
      <c r="E306" s="46"/>
    </row>
    <row r="307" spans="1:5" ht="19.5" customHeight="1" x14ac:dyDescent="0.2">
      <c r="A307" s="56" t="s">
        <v>513</v>
      </c>
      <c r="B307" s="46" t="s">
        <v>642</v>
      </c>
      <c r="C307" s="93">
        <v>113</v>
      </c>
      <c r="D307" s="95">
        <v>45832</v>
      </c>
      <c r="E307" s="46"/>
    </row>
    <row r="308" spans="1:5" ht="19.5" customHeight="1" x14ac:dyDescent="0.2">
      <c r="A308" s="56" t="s">
        <v>201</v>
      </c>
      <c r="B308" s="46" t="s">
        <v>246</v>
      </c>
      <c r="C308" s="93">
        <v>111.38</v>
      </c>
      <c r="D308" s="95">
        <v>45831</v>
      </c>
      <c r="E308" s="46"/>
    </row>
    <row r="309" spans="1:5" ht="19.5" customHeight="1" x14ac:dyDescent="0.2">
      <c r="A309" s="56" t="s">
        <v>427</v>
      </c>
      <c r="B309" s="46" t="s">
        <v>428</v>
      </c>
      <c r="C309" s="93">
        <v>106.4</v>
      </c>
      <c r="D309" s="95">
        <v>45838</v>
      </c>
      <c r="E309" s="46"/>
    </row>
    <row r="310" spans="1:5" ht="19.5" customHeight="1" x14ac:dyDescent="0.2">
      <c r="A310" s="56" t="s">
        <v>206</v>
      </c>
      <c r="B310" s="46" t="s">
        <v>514</v>
      </c>
      <c r="C310" s="93">
        <v>100</v>
      </c>
      <c r="D310" s="95">
        <v>45810</v>
      </c>
      <c r="E310" s="46"/>
    </row>
    <row r="311" spans="1:5" ht="19.5" customHeight="1" x14ac:dyDescent="0.2">
      <c r="A311" s="56" t="s">
        <v>515</v>
      </c>
      <c r="B311" s="46" t="s">
        <v>516</v>
      </c>
      <c r="C311" s="93">
        <v>100</v>
      </c>
      <c r="D311" s="95">
        <v>45812</v>
      </c>
      <c r="E311" s="46"/>
    </row>
    <row r="312" spans="1:5" ht="19.5" customHeight="1" x14ac:dyDescent="0.2">
      <c r="A312" s="56" t="s">
        <v>517</v>
      </c>
      <c r="B312" s="46" t="s">
        <v>632</v>
      </c>
      <c r="C312" s="93">
        <v>100</v>
      </c>
      <c r="D312" s="95">
        <v>45832</v>
      </c>
      <c r="E312" s="46"/>
    </row>
    <row r="313" spans="1:5" ht="19.5" customHeight="1" x14ac:dyDescent="0.2">
      <c r="A313" s="56" t="s">
        <v>241</v>
      </c>
      <c r="B313" s="46" t="s">
        <v>242</v>
      </c>
      <c r="C313" s="93">
        <v>100</v>
      </c>
      <c r="D313" s="95">
        <v>45834</v>
      </c>
      <c r="E313" s="46"/>
    </row>
    <row r="314" spans="1:5" ht="19.5" customHeight="1" x14ac:dyDescent="0.2">
      <c r="A314" s="56" t="s">
        <v>518</v>
      </c>
      <c r="B314" s="46" t="s">
        <v>519</v>
      </c>
      <c r="C314" s="93">
        <v>100</v>
      </c>
      <c r="D314" s="95">
        <v>45834</v>
      </c>
      <c r="E314" s="46"/>
    </row>
    <row r="315" spans="1:5" ht="19.5" customHeight="1" x14ac:dyDescent="0.2">
      <c r="A315" s="56" t="s">
        <v>520</v>
      </c>
      <c r="B315" s="46" t="s">
        <v>643</v>
      </c>
      <c r="C315" s="93">
        <v>98</v>
      </c>
      <c r="D315" s="95">
        <v>45818</v>
      </c>
      <c r="E315" s="46"/>
    </row>
    <row r="316" spans="1:5" ht="19.5" customHeight="1" x14ac:dyDescent="0.2">
      <c r="A316" s="56" t="s">
        <v>146</v>
      </c>
      <c r="B316" s="46" t="s">
        <v>521</v>
      </c>
      <c r="C316" s="93">
        <v>95.79</v>
      </c>
      <c r="D316" s="95">
        <v>45826</v>
      </c>
      <c r="E316" s="46"/>
    </row>
    <row r="317" spans="1:5" ht="19.5" customHeight="1" x14ac:dyDescent="0.2">
      <c r="A317" s="56" t="s">
        <v>146</v>
      </c>
      <c r="B317" s="46" t="s">
        <v>522</v>
      </c>
      <c r="C317" s="93">
        <v>92.7</v>
      </c>
      <c r="D317" s="95">
        <v>45825</v>
      </c>
      <c r="E317" s="46"/>
    </row>
    <row r="318" spans="1:5" ht="19.5" customHeight="1" x14ac:dyDescent="0.2">
      <c r="A318" s="56" t="s">
        <v>438</v>
      </c>
      <c r="B318" s="46" t="s">
        <v>168</v>
      </c>
      <c r="C318" s="93">
        <v>86.95</v>
      </c>
      <c r="D318" s="95">
        <v>45820</v>
      </c>
      <c r="E318" s="46"/>
    </row>
    <row r="319" spans="1:5" ht="19.5" customHeight="1" x14ac:dyDescent="0.2">
      <c r="A319" s="56" t="s">
        <v>523</v>
      </c>
      <c r="B319" s="46" t="s">
        <v>314</v>
      </c>
      <c r="C319" s="93">
        <v>86.85</v>
      </c>
      <c r="D319" s="95">
        <v>45832</v>
      </c>
      <c r="E319" s="46"/>
    </row>
    <row r="320" spans="1:5" ht="19.5" customHeight="1" x14ac:dyDescent="0.2">
      <c r="A320" s="56" t="s">
        <v>179</v>
      </c>
      <c r="B320" s="46" t="s">
        <v>252</v>
      </c>
      <c r="C320" s="93">
        <v>75.67</v>
      </c>
      <c r="D320" s="95">
        <v>45824</v>
      </c>
      <c r="E320" s="46"/>
    </row>
    <row r="321" spans="1:5" ht="19.5" customHeight="1" x14ac:dyDescent="0.2">
      <c r="A321" s="56" t="s">
        <v>524</v>
      </c>
      <c r="B321" s="46" t="s">
        <v>525</v>
      </c>
      <c r="C321" s="93">
        <v>75</v>
      </c>
      <c r="D321" s="95">
        <v>45810</v>
      </c>
      <c r="E321" s="46"/>
    </row>
    <row r="322" spans="1:5" ht="19.5" customHeight="1" x14ac:dyDescent="0.2">
      <c r="A322" s="56" t="s">
        <v>526</v>
      </c>
      <c r="B322" s="46" t="s">
        <v>527</v>
      </c>
      <c r="C322" s="93">
        <v>74.58</v>
      </c>
      <c r="D322" s="95">
        <v>45819</v>
      </c>
      <c r="E322" s="46"/>
    </row>
    <row r="323" spans="1:5" ht="19.5" customHeight="1" x14ac:dyDescent="0.2">
      <c r="A323" s="56" t="s">
        <v>427</v>
      </c>
      <c r="B323" s="46" t="s">
        <v>428</v>
      </c>
      <c r="C323" s="93">
        <v>68.2</v>
      </c>
      <c r="D323" s="95">
        <v>45818</v>
      </c>
      <c r="E323" s="46"/>
    </row>
    <row r="324" spans="1:5" ht="19.5" customHeight="1" x14ac:dyDescent="0.2">
      <c r="A324" s="56" t="s">
        <v>108</v>
      </c>
      <c r="B324" s="46" t="s">
        <v>644</v>
      </c>
      <c r="C324" s="93">
        <v>65</v>
      </c>
      <c r="D324" s="95">
        <v>45810</v>
      </c>
      <c r="E324" s="46"/>
    </row>
    <row r="325" spans="1:5" ht="19.5" customHeight="1" x14ac:dyDescent="0.2">
      <c r="A325" s="56" t="s">
        <v>157</v>
      </c>
      <c r="B325" s="46" t="s">
        <v>156</v>
      </c>
      <c r="C325" s="93">
        <v>64.400000000000006</v>
      </c>
      <c r="D325" s="95">
        <v>45818</v>
      </c>
      <c r="E325" s="46"/>
    </row>
    <row r="326" spans="1:5" ht="19.5" customHeight="1" x14ac:dyDescent="0.2">
      <c r="A326" s="56" t="s">
        <v>176</v>
      </c>
      <c r="B326" s="46" t="s">
        <v>528</v>
      </c>
      <c r="C326" s="93">
        <v>62.16</v>
      </c>
      <c r="D326" s="95">
        <v>45824</v>
      </c>
      <c r="E326" s="46"/>
    </row>
    <row r="327" spans="1:5" ht="19.5" customHeight="1" x14ac:dyDescent="0.2">
      <c r="A327" s="56" t="s">
        <v>102</v>
      </c>
      <c r="B327" s="46" t="s">
        <v>196</v>
      </c>
      <c r="C327" s="93">
        <v>61.69</v>
      </c>
      <c r="D327" s="95">
        <v>45831</v>
      </c>
      <c r="E327" s="46"/>
    </row>
    <row r="328" spans="1:5" ht="19.5" customHeight="1" x14ac:dyDescent="0.2">
      <c r="A328" s="56" t="s">
        <v>263</v>
      </c>
      <c r="B328" s="46" t="s">
        <v>562</v>
      </c>
      <c r="C328" s="93">
        <v>61.33</v>
      </c>
      <c r="D328" s="95">
        <v>45825</v>
      </c>
      <c r="E328" s="46"/>
    </row>
    <row r="329" spans="1:5" ht="19.5" customHeight="1" x14ac:dyDescent="0.2">
      <c r="A329" s="56" t="s">
        <v>160</v>
      </c>
      <c r="B329" s="46" t="s">
        <v>158</v>
      </c>
      <c r="C329" s="93">
        <v>60.62</v>
      </c>
      <c r="D329" s="95">
        <v>45813</v>
      </c>
      <c r="E329" s="46"/>
    </row>
    <row r="330" spans="1:5" ht="19.5" customHeight="1" x14ac:dyDescent="0.2">
      <c r="A330" s="56" t="s">
        <v>231</v>
      </c>
      <c r="B330" s="46" t="s">
        <v>645</v>
      </c>
      <c r="C330" s="93">
        <v>54</v>
      </c>
      <c r="D330" s="95">
        <v>45826</v>
      </c>
      <c r="E330" s="46"/>
    </row>
    <row r="331" spans="1:5" ht="19.5" customHeight="1" x14ac:dyDescent="0.2">
      <c r="A331" s="56" t="s">
        <v>529</v>
      </c>
      <c r="B331" s="46" t="s">
        <v>646</v>
      </c>
      <c r="C331" s="93">
        <v>52</v>
      </c>
      <c r="D331" s="95">
        <v>45813</v>
      </c>
      <c r="E331" s="46"/>
    </row>
    <row r="332" spans="1:5" ht="19.5" customHeight="1" x14ac:dyDescent="0.2">
      <c r="A332" s="56" t="s">
        <v>102</v>
      </c>
      <c r="B332" s="46" t="s">
        <v>196</v>
      </c>
      <c r="C332" s="93">
        <v>51.09</v>
      </c>
      <c r="D332" s="95">
        <v>45834</v>
      </c>
      <c r="E332" s="46"/>
    </row>
    <row r="333" spans="1:5" ht="19.5" customHeight="1" x14ac:dyDescent="0.2">
      <c r="A333" s="56" t="s">
        <v>130</v>
      </c>
      <c r="B333" s="46" t="s">
        <v>246</v>
      </c>
      <c r="C333" s="93">
        <v>50.13</v>
      </c>
      <c r="D333" s="95">
        <v>45831</v>
      </c>
      <c r="E333" s="46"/>
    </row>
    <row r="334" spans="1:5" ht="19.5" customHeight="1" x14ac:dyDescent="0.2">
      <c r="A334" s="56" t="s">
        <v>530</v>
      </c>
      <c r="B334" s="46" t="s">
        <v>647</v>
      </c>
      <c r="C334" s="93">
        <v>50</v>
      </c>
      <c r="D334" s="95">
        <v>45832</v>
      </c>
      <c r="E334" s="46"/>
    </row>
    <row r="335" spans="1:5" ht="19.5" customHeight="1" x14ac:dyDescent="0.2">
      <c r="A335" s="56" t="s">
        <v>531</v>
      </c>
      <c r="B335" s="46" t="s">
        <v>532</v>
      </c>
      <c r="C335" s="93">
        <v>46.07</v>
      </c>
      <c r="D335" s="95">
        <v>45818</v>
      </c>
      <c r="E335" s="46"/>
    </row>
    <row r="336" spans="1:5" ht="19.5" customHeight="1" x14ac:dyDescent="0.2">
      <c r="A336" s="56" t="s">
        <v>101</v>
      </c>
      <c r="B336" s="46" t="s">
        <v>648</v>
      </c>
      <c r="C336" s="93">
        <v>45.95</v>
      </c>
      <c r="D336" s="95">
        <v>45812</v>
      </c>
      <c r="E336" s="46"/>
    </row>
    <row r="337" spans="1:5" ht="19.5" customHeight="1" x14ac:dyDescent="0.2">
      <c r="A337" s="56" t="s">
        <v>533</v>
      </c>
      <c r="B337" s="46" t="s">
        <v>156</v>
      </c>
      <c r="C337" s="93">
        <v>44.45</v>
      </c>
      <c r="D337" s="95">
        <v>45818</v>
      </c>
      <c r="E337" s="46"/>
    </row>
    <row r="338" spans="1:5" ht="19.5" customHeight="1" x14ac:dyDescent="0.2">
      <c r="A338" s="56" t="s">
        <v>155</v>
      </c>
      <c r="B338" s="46" t="s">
        <v>192</v>
      </c>
      <c r="C338" s="93">
        <v>43.49</v>
      </c>
      <c r="D338" s="95">
        <v>45819</v>
      </c>
      <c r="E338" s="46"/>
    </row>
    <row r="339" spans="1:5" ht="19.5" customHeight="1" x14ac:dyDescent="0.2">
      <c r="A339" s="56" t="s">
        <v>209</v>
      </c>
      <c r="B339" s="46" t="s">
        <v>649</v>
      </c>
      <c r="C339" s="93">
        <v>42.92</v>
      </c>
      <c r="D339" s="95">
        <v>45810</v>
      </c>
      <c r="E339" s="46"/>
    </row>
    <row r="340" spans="1:5" ht="19.5" customHeight="1" x14ac:dyDescent="0.2">
      <c r="A340" s="56" t="s">
        <v>159</v>
      </c>
      <c r="B340" s="46" t="s">
        <v>534</v>
      </c>
      <c r="C340" s="93">
        <v>42.1</v>
      </c>
      <c r="D340" s="95">
        <v>45825</v>
      </c>
      <c r="E340" s="46"/>
    </row>
    <row r="341" spans="1:5" ht="19.5" customHeight="1" x14ac:dyDescent="0.2">
      <c r="A341" s="56" t="s">
        <v>535</v>
      </c>
      <c r="B341" s="46" t="s">
        <v>650</v>
      </c>
      <c r="C341" s="93">
        <v>42</v>
      </c>
      <c r="D341" s="95">
        <v>45824</v>
      </c>
      <c r="E341" s="46"/>
    </row>
    <row r="342" spans="1:5" ht="19.5" customHeight="1" x14ac:dyDescent="0.2">
      <c r="A342" s="56" t="s">
        <v>106</v>
      </c>
      <c r="B342" s="46" t="s">
        <v>177</v>
      </c>
      <c r="C342" s="93">
        <v>35</v>
      </c>
      <c r="D342" s="95">
        <v>45838</v>
      </c>
      <c r="E342" s="46"/>
    </row>
    <row r="343" spans="1:5" ht="19.5" customHeight="1" x14ac:dyDescent="0.2">
      <c r="A343" s="56" t="s">
        <v>245</v>
      </c>
      <c r="B343" s="46" t="s">
        <v>536</v>
      </c>
      <c r="C343" s="93">
        <v>29</v>
      </c>
      <c r="D343" s="95">
        <v>45820</v>
      </c>
      <c r="E343" s="46"/>
    </row>
    <row r="344" spans="1:5" ht="19.5" customHeight="1" x14ac:dyDescent="0.2">
      <c r="A344" s="56" t="s">
        <v>146</v>
      </c>
      <c r="B344" s="46" t="s">
        <v>651</v>
      </c>
      <c r="C344" s="93">
        <v>28.74</v>
      </c>
      <c r="D344" s="95">
        <v>45825</v>
      </c>
      <c r="E344" s="46"/>
    </row>
    <row r="345" spans="1:5" ht="19.5" customHeight="1" x14ac:dyDescent="0.2">
      <c r="A345" s="56" t="s">
        <v>138</v>
      </c>
      <c r="B345" s="46" t="s">
        <v>537</v>
      </c>
      <c r="C345" s="93">
        <v>23.97</v>
      </c>
      <c r="D345" s="95">
        <v>45838</v>
      </c>
      <c r="E345" s="46"/>
    </row>
    <row r="346" spans="1:5" ht="19.5" customHeight="1" x14ac:dyDescent="0.2">
      <c r="A346" s="56" t="s">
        <v>219</v>
      </c>
      <c r="B346" s="46" t="s">
        <v>652</v>
      </c>
      <c r="C346" s="93">
        <v>22.39</v>
      </c>
      <c r="D346" s="95">
        <v>45819</v>
      </c>
      <c r="E346" s="46"/>
    </row>
    <row r="347" spans="1:5" ht="19.5" customHeight="1" x14ac:dyDescent="0.2">
      <c r="A347" s="56" t="s">
        <v>513</v>
      </c>
      <c r="B347" s="46" t="s">
        <v>642</v>
      </c>
      <c r="C347" s="93">
        <v>21.56</v>
      </c>
      <c r="D347" s="95">
        <v>45818</v>
      </c>
      <c r="E347" s="46"/>
    </row>
    <row r="348" spans="1:5" ht="19.5" customHeight="1" x14ac:dyDescent="0.2">
      <c r="A348" s="56" t="s">
        <v>198</v>
      </c>
      <c r="B348" s="46" t="s">
        <v>653</v>
      </c>
      <c r="C348" s="93">
        <v>20</v>
      </c>
      <c r="D348" s="95">
        <v>45819</v>
      </c>
      <c r="E348" s="46"/>
    </row>
    <row r="349" spans="1:5" ht="19.5" customHeight="1" x14ac:dyDescent="0.2">
      <c r="A349" s="56" t="s">
        <v>243</v>
      </c>
      <c r="B349" s="46" t="s">
        <v>538</v>
      </c>
      <c r="C349" s="93">
        <v>17.100000000000001</v>
      </c>
      <c r="D349" s="95">
        <v>45813</v>
      </c>
      <c r="E349" s="46"/>
    </row>
    <row r="350" spans="1:5" ht="19.5" customHeight="1" x14ac:dyDescent="0.2">
      <c r="A350" s="56" t="s">
        <v>459</v>
      </c>
      <c r="B350" s="46" t="s">
        <v>654</v>
      </c>
      <c r="C350" s="93">
        <v>15</v>
      </c>
      <c r="D350" s="95">
        <v>45826</v>
      </c>
      <c r="E350" s="46"/>
    </row>
    <row r="351" spans="1:5" ht="19.5" customHeight="1" x14ac:dyDescent="0.2">
      <c r="A351" s="56" t="s">
        <v>155</v>
      </c>
      <c r="B351" s="46" t="s">
        <v>655</v>
      </c>
      <c r="C351" s="93">
        <v>12.58</v>
      </c>
      <c r="D351" s="95">
        <v>45818</v>
      </c>
      <c r="E351" s="46"/>
    </row>
    <row r="352" spans="1:5" ht="19.5" customHeight="1" x14ac:dyDescent="0.2">
      <c r="A352" s="56" t="s">
        <v>137</v>
      </c>
      <c r="B352" s="46" t="s">
        <v>656</v>
      </c>
      <c r="C352" s="93">
        <v>12.06</v>
      </c>
      <c r="D352" s="95">
        <v>45810</v>
      </c>
      <c r="E352" s="46"/>
    </row>
    <row r="353" spans="1:5" ht="19.5" customHeight="1" x14ac:dyDescent="0.2">
      <c r="A353" s="56" t="s">
        <v>146</v>
      </c>
      <c r="B353" s="46" t="s">
        <v>199</v>
      </c>
      <c r="C353" s="93">
        <v>9.58</v>
      </c>
      <c r="D353" s="95">
        <v>45832</v>
      </c>
      <c r="E353" s="46"/>
    </row>
    <row r="354" spans="1:5" ht="19.5" customHeight="1" x14ac:dyDescent="0.2">
      <c r="A354" s="56" t="s">
        <v>539</v>
      </c>
      <c r="B354" s="46" t="s">
        <v>540</v>
      </c>
      <c r="C354" s="93">
        <v>9.56</v>
      </c>
      <c r="D354" s="95">
        <v>45824</v>
      </c>
      <c r="E354" s="46"/>
    </row>
    <row r="355" spans="1:5" ht="19.5" customHeight="1" x14ac:dyDescent="0.2">
      <c r="A355" s="56" t="s">
        <v>249</v>
      </c>
      <c r="B355" s="46" t="s">
        <v>156</v>
      </c>
      <c r="C355" s="93">
        <v>6.86</v>
      </c>
      <c r="D355" s="95">
        <v>45818</v>
      </c>
      <c r="E355" s="46"/>
    </row>
    <row r="356" spans="1:5" ht="19.5" customHeight="1" x14ac:dyDescent="0.2">
      <c r="A356" s="56"/>
      <c r="B356" s="46"/>
      <c r="C356" s="161"/>
      <c r="D356" s="95"/>
    </row>
    <row r="357" spans="1:5" ht="19.5" customHeight="1" thickBot="1" x14ac:dyDescent="0.25">
      <c r="A357" s="56"/>
      <c r="B357" s="46"/>
      <c r="C357" s="162">
        <f>SUM(C5:C356)</f>
        <v>2022865.149999998</v>
      </c>
      <c r="D357" s="163"/>
    </row>
    <row r="358" spans="1:5" ht="19.5" customHeight="1" thickTop="1" thickBot="1" x14ac:dyDescent="0.25">
      <c r="A358" s="164"/>
      <c r="B358" s="165"/>
      <c r="C358" s="166"/>
      <c r="D358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2025-07-21T19:29:33Z</dcterms:modified>
</cp:coreProperties>
</file>