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ymcc-my.sharepoint.com/personal/mharmsen_mclennan_edu/Documents/Documents/BOT/September 30.2025/"/>
    </mc:Choice>
  </mc:AlternateContent>
  <xr:revisionPtr revIDLastSave="0" documentId="8_{7CDA950E-E657-419C-BFF5-9E6E51E9B30B}" xr6:coauthVersionLast="36" xr6:coauthVersionMax="36" xr10:uidLastSave="{00000000-0000-0000-0000-000000000000}"/>
  <bookViews>
    <workbookView xWindow="28680" yWindow="-120" windowWidth="29040" windowHeight="15720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Sheet'!$A$1:$D$38</definedName>
    <definedName name="_xlnm.Print_Area" localSheetId="3">Expenditures!$A$1:$F$199</definedName>
    <definedName name="_xlnm.Print_Area" localSheetId="1">'Inc. &amp; Exp.'!$A$1:$I$67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6" l="1"/>
  <c r="G8" i="16"/>
  <c r="C9" i="9"/>
  <c r="D52" i="15"/>
  <c r="F52" i="15"/>
  <c r="F59" i="15" s="1"/>
  <c r="G52" i="15"/>
  <c r="C52" i="15"/>
  <c r="B52" i="15"/>
  <c r="I57" i="15"/>
  <c r="H57" i="15"/>
  <c r="I56" i="15"/>
  <c r="H56" i="15"/>
  <c r="D54" i="15" l="1"/>
  <c r="D59" i="15"/>
  <c r="E52" i="15"/>
  <c r="D32" i="9" l="1"/>
  <c r="D31" i="9"/>
  <c r="D30" i="9"/>
  <c r="D26" i="9"/>
  <c r="D25" i="9"/>
  <c r="D24" i="9"/>
  <c r="D23" i="9"/>
  <c r="D22" i="9"/>
  <c r="D21" i="9"/>
  <c r="D20" i="9"/>
  <c r="D10" i="9"/>
  <c r="D11" i="9"/>
  <c r="D12" i="9"/>
  <c r="D13" i="9"/>
  <c r="D14" i="9"/>
  <c r="D9" i="9"/>
  <c r="C394" i="13" l="1"/>
  <c r="K27" i="16"/>
  <c r="F27" i="16"/>
  <c r="K25" i="16" l="1"/>
  <c r="F25" i="16"/>
  <c r="K26" i="16" l="1"/>
  <c r="F26" i="16"/>
  <c r="B29" i="16"/>
  <c r="C29" i="16"/>
  <c r="D29" i="16"/>
  <c r="E29" i="16"/>
  <c r="G29" i="16"/>
  <c r="H29" i="16"/>
  <c r="I29" i="16"/>
  <c r="J29" i="16"/>
  <c r="K28" i="16"/>
  <c r="F28" i="16"/>
  <c r="K22" i="16" l="1"/>
  <c r="F22" i="16"/>
  <c r="I42" i="15" l="1"/>
  <c r="I10" i="15"/>
  <c r="H10" i="15" l="1"/>
  <c r="G10" i="15"/>
  <c r="H14" i="16" l="1"/>
  <c r="K24" i="16" l="1"/>
  <c r="F24" i="16"/>
  <c r="F23" i="16"/>
  <c r="K23" i="16"/>
  <c r="I24" i="15"/>
  <c r="H24" i="15"/>
  <c r="G24" i="15"/>
  <c r="E24" i="15"/>
  <c r="D39" i="15" l="1"/>
  <c r="F39" i="15" l="1"/>
  <c r="F54" i="15" l="1"/>
  <c r="F61" i="15"/>
  <c r="E14" i="16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30" i="16"/>
  <c r="C30" i="16"/>
  <c r="F29" i="16" l="1"/>
  <c r="F14" i="16"/>
  <c r="C39" i="15" l="1"/>
  <c r="E36" i="15"/>
  <c r="B59" i="15" l="1"/>
  <c r="K8" i="16" l="1"/>
  <c r="K9" i="16"/>
  <c r="K10" i="16"/>
  <c r="K11" i="16"/>
  <c r="K12" i="16"/>
  <c r="K13" i="16"/>
  <c r="K18" i="16" l="1"/>
  <c r="K19" i="16"/>
  <c r="K20" i="16"/>
  <c r="K21" i="16"/>
  <c r="K17" i="16"/>
  <c r="K15" i="16"/>
  <c r="J14" i="16"/>
  <c r="K29" i="16" l="1"/>
  <c r="J30" i="16"/>
  <c r="G29" i="15"/>
  <c r="H36" i="15" l="1"/>
  <c r="I36" i="15"/>
  <c r="G36" i="15"/>
  <c r="E59" i="15" l="1"/>
  <c r="G14" i="16" l="1"/>
  <c r="G30" i="16" s="1"/>
  <c r="D30" i="16"/>
  <c r="I14" i="16"/>
  <c r="B30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C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61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E50" i="15"/>
  <c r="G50" i="15"/>
  <c r="H50" i="15"/>
  <c r="I50" i="15"/>
  <c r="C59" i="15"/>
  <c r="B16" i="9"/>
  <c r="B35" i="9"/>
  <c r="H16" i="15"/>
  <c r="H19" i="15"/>
  <c r="G15" i="15"/>
  <c r="I14" i="15"/>
  <c r="I22" i="15"/>
  <c r="G43" i="15"/>
  <c r="I16" i="15"/>
  <c r="D61" i="15" l="1"/>
  <c r="E39" i="15"/>
  <c r="B37" i="9"/>
  <c r="I30" i="16"/>
  <c r="C61" i="15"/>
  <c r="F30" i="16"/>
  <c r="H13" i="15"/>
  <c r="G13" i="15"/>
  <c r="D16" i="9"/>
  <c r="I44" i="15"/>
  <c r="H44" i="15"/>
  <c r="C16" i="9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D28" i="9"/>
  <c r="G59" i="15" l="1"/>
  <c r="I59" i="15"/>
  <c r="H47" i="15"/>
  <c r="H52" i="15" s="1"/>
  <c r="H59" i="15" s="1"/>
  <c r="G47" i="15"/>
  <c r="I47" i="15"/>
  <c r="I52" i="15" s="1"/>
  <c r="I37" i="15"/>
  <c r="H37" i="15"/>
  <c r="H39" i="15" s="1"/>
  <c r="G37" i="15"/>
  <c r="H54" i="15" l="1"/>
  <c r="C33" i="9"/>
  <c r="D33" i="9" s="1"/>
  <c r="I39" i="15"/>
  <c r="I54" i="15" s="1"/>
  <c r="G39" i="15"/>
  <c r="H61" i="15"/>
  <c r="C35" i="9" l="1"/>
  <c r="D35" i="9"/>
  <c r="I61" i="15"/>
  <c r="D37" i="9" l="1"/>
  <c r="C37" i="9"/>
  <c r="H30" i="16" l="1"/>
  <c r="K14" i="16" l="1"/>
  <c r="K30" i="16" s="1"/>
</calcChain>
</file>

<file path=xl/sharedStrings.xml><?xml version="1.0" encoding="utf-8"?>
<sst xmlns="http://schemas.openxmlformats.org/spreadsheetml/2006/main" count="915" uniqueCount="672">
  <si>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</si>
  <si>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</si>
  <si>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</si>
  <si>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</si>
  <si>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</si>
  <si>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</si>
  <si>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</si>
  <si>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</si>
  <si>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</si>
  <si>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</si>
  <si>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</si>
  <si>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</si>
  <si>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</si>
  <si>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</si>
  <si>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</si>
  <si>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</si>
  <si>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</si>
  <si>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</si>
  <si>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</si>
  <si>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</si>
  <si>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</si>
  <si>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</si>
  <si>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</si>
  <si>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</si>
  <si>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</si>
  <si>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</si>
  <si>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</si>
  <si>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</si>
  <si>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</si>
  <si>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</si>
  <si>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</si>
  <si>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</si>
  <si>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</si>
  <si>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</si>
  <si>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</si>
  <si>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</si>
  <si>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</si>
  <si>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</si>
  <si>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</si>
  <si>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</si>
  <si>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</si>
  <si>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</si>
  <si>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</si>
  <si>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</si>
  <si>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</si>
  <si>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</si>
  <si>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</si>
  <si>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</si>
  <si>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</si>
  <si>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</si>
  <si>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</si>
  <si>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</si>
  <si>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</si>
  <si>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</si>
  <si>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</si>
  <si>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</si>
  <si>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</si>
  <si>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</si>
  <si>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</si>
  <si>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</si>
  <si>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</si>
  <si>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</si>
  <si>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</si>
  <si>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</si>
  <si>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</si>
  <si>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</si>
  <si>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</si>
  <si>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</si>
  <si>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</si>
  <si>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</si>
  <si>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</si>
  <si>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</si>
  <si>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</si>
  <si>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</si>
  <si>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</si>
  <si>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</si>
  <si>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</si>
  <si>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Shamrock Property Management</t>
  </si>
  <si>
    <t>City of Waco - Water Dept.</t>
  </si>
  <si>
    <t>Grande Communications</t>
  </si>
  <si>
    <t>AT&amp;T</t>
  </si>
  <si>
    <t>HEB Credit Receivables</t>
  </si>
  <si>
    <t>AT&amp;T Mobility</t>
  </si>
  <si>
    <t>American DataBank LLC</t>
  </si>
  <si>
    <t xml:space="preserve">  Food Services</t>
  </si>
  <si>
    <t>Pledged Tuition, Interest &amp; Aux</t>
  </si>
  <si>
    <t>Pledged Tuition: Scholarship</t>
  </si>
  <si>
    <t>CIF</t>
  </si>
  <si>
    <t>Bar None Country Store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</si>
  <si>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</si>
  <si>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</si>
  <si>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</si>
  <si>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</si>
  <si>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</si>
  <si>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</si>
  <si>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</si>
  <si>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</si>
  <si>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</si>
  <si>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</si>
  <si>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</si>
  <si>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Auto-Chlor System</t>
  </si>
  <si>
    <t>Tuition--Non Credit VOC</t>
  </si>
  <si>
    <t>Tuition--Non/Credit Community Programs</t>
  </si>
  <si>
    <t>2023/2024</t>
  </si>
  <si>
    <t>Cintas Corporation</t>
  </si>
  <si>
    <t>ConServe</t>
  </si>
  <si>
    <t>Citibank</t>
  </si>
  <si>
    <t>CDARS 52-week matures 1/9/25</t>
  </si>
  <si>
    <t>State Appropriations (Hazlewood)</t>
  </si>
  <si>
    <t>Shell Energy Solutions</t>
  </si>
  <si>
    <t>Oliver Farrier Service LLC</t>
  </si>
  <si>
    <t>Integ</t>
  </si>
  <si>
    <t>American Heart Association</t>
  </si>
  <si>
    <t>\</t>
  </si>
  <si>
    <t>HCS, Inc.</t>
  </si>
  <si>
    <t>Thomson Reuters - West</t>
  </si>
  <si>
    <t>Follett Higher Education Group</t>
  </si>
  <si>
    <t>2024/2025</t>
  </si>
  <si>
    <t>State Appropriations (FAST)</t>
  </si>
  <si>
    <t>Ridgewood Country Club</t>
  </si>
  <si>
    <t>Award Specialties</t>
  </si>
  <si>
    <t>Office Depot</t>
  </si>
  <si>
    <t>Jason N. Ehler</t>
  </si>
  <si>
    <t>SBDC-Mileage</t>
  </si>
  <si>
    <t>World Design Marketing</t>
  </si>
  <si>
    <t>Ricoh USA, Inc</t>
  </si>
  <si>
    <t>Dealers Electrical Supply</t>
  </si>
  <si>
    <t>O'Reilly Automotive, Inc</t>
  </si>
  <si>
    <t>CDARS 52-week matures 1/8/26</t>
  </si>
  <si>
    <t>LEARN</t>
  </si>
  <si>
    <t>Worth Hydrochem of Central Tex</t>
  </si>
  <si>
    <t>RBDR, PLLC-Architects</t>
  </si>
  <si>
    <t>FACETS Healthcare Training LLC</t>
  </si>
  <si>
    <t>Hole in the Roof Marketing</t>
  </si>
  <si>
    <t>Dupuy Oxygen &amp; Supply Co.</t>
  </si>
  <si>
    <t>Green Life Interiors</t>
  </si>
  <si>
    <t>CDARS 26-week matures 8/14/25</t>
  </si>
  <si>
    <t>Revised Budget</t>
  </si>
  <si>
    <t>CDARS 26-week matures 8/8/24</t>
  </si>
  <si>
    <t>Coca-Cola Southwest Beverages</t>
  </si>
  <si>
    <t>CDW Government, Inc</t>
  </si>
  <si>
    <t>4IMPRINT, Inc.</t>
  </si>
  <si>
    <t>Keith's Ace Hardware</t>
  </si>
  <si>
    <t>TRIO EOC-Mileage</t>
  </si>
  <si>
    <t>Bobbi L. Rhoden</t>
  </si>
  <si>
    <t>CE-Mileage</t>
  </si>
  <si>
    <t>Jasmine C. Kirk</t>
  </si>
  <si>
    <t>Amazon Capital Services</t>
  </si>
  <si>
    <t>T &amp; G Chemical &amp; Supply</t>
  </si>
  <si>
    <t>Red River Technology LLC</t>
  </si>
  <si>
    <t>The Lamar Companies</t>
  </si>
  <si>
    <t>Supplies</t>
  </si>
  <si>
    <t>IPQualityScore LLC</t>
  </si>
  <si>
    <t>Fuelman</t>
  </si>
  <si>
    <t>Open Text Inc</t>
  </si>
  <si>
    <t>Allison L. Halbert</t>
  </si>
  <si>
    <t>CDARS 13-week matures 7/10/25</t>
  </si>
  <si>
    <t>Procurement Card-Departmental Charges</t>
  </si>
  <si>
    <t>Sysco USA I, Inc.</t>
  </si>
  <si>
    <t>ATMOS ENERGY</t>
  </si>
  <si>
    <t>BSN Sports, LLC</t>
  </si>
  <si>
    <t>Sheehy, Lovelace &amp; Mayfield</t>
  </si>
  <si>
    <t>Embassy RMS</t>
  </si>
  <si>
    <t>Medline Industries, Inc</t>
  </si>
  <si>
    <t>Texas Agrilife Extension Servi</t>
  </si>
  <si>
    <t>GraybaR</t>
  </si>
  <si>
    <t>Athens Publishing</t>
  </si>
  <si>
    <t>Dreamfly Promotions Inc</t>
  </si>
  <si>
    <t>Pharmacy Technician Cert Board</t>
  </si>
  <si>
    <t>Texas Dept of Public Safety</t>
  </si>
  <si>
    <t>China Spring Country Store</t>
  </si>
  <si>
    <t>Abel G. Castro</t>
  </si>
  <si>
    <t>Slate Construction Central Tex</t>
  </si>
  <si>
    <t>Audacy Operations Inc</t>
  </si>
  <si>
    <t>Texas General Land Office</t>
  </si>
  <si>
    <t>Sports Imports, Inc.</t>
  </si>
  <si>
    <t>ATDS</t>
  </si>
  <si>
    <t>Strata Information Group Inc</t>
  </si>
  <si>
    <t>Atali Trade</t>
  </si>
  <si>
    <t>EAN Services LLC</t>
  </si>
  <si>
    <t>BMI Supply, Inc</t>
  </si>
  <si>
    <t>Sunbeam Foods, Inc</t>
  </si>
  <si>
    <t>Food Supplies</t>
  </si>
  <si>
    <t>NHA</t>
  </si>
  <si>
    <t>Firmin Business Forms, Inc.</t>
  </si>
  <si>
    <t>Star Supply Inc</t>
  </si>
  <si>
    <t>Landscape Supply</t>
  </si>
  <si>
    <t>CDARS 13-week matures 10/10/24</t>
  </si>
  <si>
    <t>CDARS 13-week matures 10/9/25</t>
  </si>
  <si>
    <t>Expenditures for July 2025</t>
  </si>
  <si>
    <t>Target Solutions</t>
  </si>
  <si>
    <t>Texas AirSystems LLC</t>
  </si>
  <si>
    <t>Maintenance Supplies</t>
  </si>
  <si>
    <t>Advertising</t>
  </si>
  <si>
    <t>BPAC Repairs</t>
  </si>
  <si>
    <t>The CBORD Group, Inc</t>
  </si>
  <si>
    <t>MasteryPrep LLC</t>
  </si>
  <si>
    <t>Carahsoft Technology Corp.</t>
  </si>
  <si>
    <t>Legal Fees</t>
  </si>
  <si>
    <t>Technology for Education</t>
  </si>
  <si>
    <t>Alliance Electrical Group</t>
  </si>
  <si>
    <t>Pine Plumbing</t>
  </si>
  <si>
    <t>CEO Professional Plumbing Serv</t>
  </si>
  <si>
    <t>Apple Computer, Inc</t>
  </si>
  <si>
    <t>Waco Regional Tennis &amp; Fitness</t>
  </si>
  <si>
    <t>Internal Revenue Service</t>
  </si>
  <si>
    <t>Air Flow Filter Service</t>
  </si>
  <si>
    <t>Smoot-Anderson Company, Inc.</t>
  </si>
  <si>
    <t>Johnson Controls, Inc</t>
  </si>
  <si>
    <t>iHeartmedia Entertainment Inc</t>
  </si>
  <si>
    <t>H.B. Blake Company, Inc.</t>
  </si>
  <si>
    <t>855bugs.com</t>
  </si>
  <si>
    <t>Medco Supply Company</t>
  </si>
  <si>
    <t>Texas Golf Karts</t>
  </si>
  <si>
    <t>United Ag &amp; Turf</t>
  </si>
  <si>
    <t>American Bottling Company</t>
  </si>
  <si>
    <t>Purvis Industries</t>
  </si>
  <si>
    <t>Food Service Grocery Items</t>
  </si>
  <si>
    <t>Central Texas Publishing LP</t>
  </si>
  <si>
    <t>Waco Carbonic Co.</t>
  </si>
  <si>
    <t>Samantha R. Henry</t>
  </si>
  <si>
    <t>MLT-Instructional Mileage</t>
  </si>
  <si>
    <t>Campus Security-Supplies</t>
  </si>
  <si>
    <t>Marighny E. Dutton</t>
  </si>
  <si>
    <t>Respiratory Care-Instructional Mileage</t>
  </si>
  <si>
    <t>West News</t>
  </si>
  <si>
    <t>Master Lube</t>
  </si>
  <si>
    <t>Ranch-Supplies</t>
  </si>
  <si>
    <t>Airgas USA, LLC</t>
  </si>
  <si>
    <t>Sherwin-Williams</t>
  </si>
  <si>
    <t>George Flores</t>
  </si>
  <si>
    <t>Rad Tech-Instructional Mileage</t>
  </si>
  <si>
    <t>Valley Mills Progress</t>
  </si>
  <si>
    <t>Mirion Technologies (GDS) Inc</t>
  </si>
  <si>
    <t>Marisa R. Moore</t>
  </si>
  <si>
    <t>Riesel Rustler</t>
  </si>
  <si>
    <t>Highlander Ranch-Supplies</t>
  </si>
  <si>
    <t>Shari R. Page</t>
  </si>
  <si>
    <t>HCTRA Violations</t>
  </si>
  <si>
    <t>United Parcel Service</t>
  </si>
  <si>
    <t>Sandy J. Butler</t>
  </si>
  <si>
    <t>RMA Toll Processing</t>
  </si>
  <si>
    <t>Natural Gas</t>
  </si>
  <si>
    <t>Aug</t>
  </si>
  <si>
    <t>Thru Aug 2024</t>
  </si>
  <si>
    <t>Thru Aug 2025</t>
  </si>
  <si>
    <t>Aug '24/Aug '25</t>
  </si>
  <si>
    <t>Aug '25/Budget</t>
  </si>
  <si>
    <t>Twelve months or 100.00% into the fiscal year</t>
  </si>
  <si>
    <t>The Bank of New York</t>
  </si>
  <si>
    <t>Tax Bond-Series 2024</t>
  </si>
  <si>
    <t>BOK Financial</t>
  </si>
  <si>
    <t>McNamara Custom Services, Inc.</t>
  </si>
  <si>
    <t>Boiler Enclosure Renovation</t>
  </si>
  <si>
    <t>Bookstore-Financial Aid</t>
  </si>
  <si>
    <t>MCC Reroof Project</t>
  </si>
  <si>
    <t>HUB International</t>
  </si>
  <si>
    <t>Insurance-Athletics Annual Renewal</t>
  </si>
  <si>
    <t>Cameron House Project</t>
  </si>
  <si>
    <t>Volley Ball-Locker Room Renovation</t>
  </si>
  <si>
    <t>McLennan Central Appraisal Dis</t>
  </si>
  <si>
    <t>Financial Services-Quarterly Allocation</t>
  </si>
  <si>
    <t>Electricity</t>
  </si>
  <si>
    <t>CWA Federal Construction</t>
  </si>
  <si>
    <t>Campus Signage</t>
  </si>
  <si>
    <t>Texas Workforce Commission</t>
  </si>
  <si>
    <t>Siemens Industry, Inc.</t>
  </si>
  <si>
    <t>Sciece Building Lab</t>
  </si>
  <si>
    <t>Athletics-Student Housing</t>
  </si>
  <si>
    <t>Dell, Inc</t>
  </si>
  <si>
    <t>ISS-Computers (72) Replacements for Windows 10 to 11</t>
  </si>
  <si>
    <t>Cameron Hall-Landscaping Project</t>
  </si>
  <si>
    <t>Kubota Tractor Corporation</t>
  </si>
  <si>
    <t>Grounds-Kubota Tractor</t>
  </si>
  <si>
    <t>Tractor for Horse Boarding</t>
  </si>
  <si>
    <t>Bird Kultgen Inc.</t>
  </si>
  <si>
    <t>Truck Purchase</t>
  </si>
  <si>
    <t>Water bills</t>
  </si>
  <si>
    <t>Hannon Hill Corporation</t>
  </si>
  <si>
    <t>Cascade CMS Cloud</t>
  </si>
  <si>
    <t>Total Office Solutions</t>
  </si>
  <si>
    <t>Rad Tech-Classroom furniture</t>
  </si>
  <si>
    <t>MCC Foundation</t>
  </si>
  <si>
    <t>TACC</t>
  </si>
  <si>
    <t>MCC Board-Membership Dues</t>
  </si>
  <si>
    <t>Amazon Charges-Departmental Charges</t>
  </si>
  <si>
    <t>Exterior Door Project</t>
  </si>
  <si>
    <t>Superior Seating LLC</t>
  </si>
  <si>
    <t>Cameron Hall-Gallery seating</t>
  </si>
  <si>
    <t>Siteimprove, Inc</t>
  </si>
  <si>
    <t>Web Governanace</t>
  </si>
  <si>
    <t>Ellucian Company, LLC</t>
  </si>
  <si>
    <t>ISS-Colleague Operational Support</t>
  </si>
  <si>
    <t>Support for Ellucian Colleague</t>
  </si>
  <si>
    <t>Fall 2025 CE Catalog</t>
  </si>
  <si>
    <t>Southwest Maintenance</t>
  </si>
  <si>
    <t>ISS-Cybersecurity Vulnerabilty Scan Testing</t>
  </si>
  <si>
    <t>Success Coach-Supply</t>
  </si>
  <si>
    <t>Jaynes, Reitmeier, Boyd &amp;</t>
  </si>
  <si>
    <t>Financial Services-Audit</t>
  </si>
  <si>
    <t>Marketing-Advertising</t>
  </si>
  <si>
    <t>Rabroker AC and Plumbing</t>
  </si>
  <si>
    <t>CSC Rood Unit</t>
  </si>
  <si>
    <t>MCC CUP CWP-3 Motor</t>
  </si>
  <si>
    <t>Zenbooth Inc</t>
  </si>
  <si>
    <t>Title V-Zenbooth Quad</t>
  </si>
  <si>
    <t>Belfor USA Group Inc</t>
  </si>
  <si>
    <t>Central Utilities-Equipment Rental</t>
  </si>
  <si>
    <t>Inclusive Access Fee</t>
  </si>
  <si>
    <t>Waypoint Business Solutions</t>
  </si>
  <si>
    <t>ISS-VDI Edition Hyervisors and VMware</t>
  </si>
  <si>
    <t>Brazos Media Technologies, LLC</t>
  </si>
  <si>
    <t>Commencement-Video &amp; Streaming Services</t>
  </si>
  <si>
    <t>Stephen Fehler</t>
  </si>
  <si>
    <t>Ranch-Hay Bales</t>
  </si>
  <si>
    <t>Sylvane Inc</t>
  </si>
  <si>
    <t>Dehumidifiers</t>
  </si>
  <si>
    <t>Amazon Charges</t>
  </si>
  <si>
    <t>Inceptia</t>
  </si>
  <si>
    <t>FY2026 Grace/Outcome Fees</t>
  </si>
  <si>
    <t>Weaver Technologies LLC</t>
  </si>
  <si>
    <t>Texas Scenic Company</t>
  </si>
  <si>
    <t>Maintenance-Supplies</t>
  </si>
  <si>
    <t>ScreenCloud</t>
  </si>
  <si>
    <t>ScreenCloud Pro Licenses</t>
  </si>
  <si>
    <t>Waco Transit</t>
  </si>
  <si>
    <t>NOSOTROS Education Center</t>
  </si>
  <si>
    <t>TRIO-Process Evaluation</t>
  </si>
  <si>
    <t>Marketing-Digital Advertising</t>
  </si>
  <si>
    <t>JME Group</t>
  </si>
  <si>
    <t>Marcom-MIssion Advancement Workshop</t>
  </si>
  <si>
    <t>Campus Police Shuttle w/ trade in</t>
  </si>
  <si>
    <t>Athletics-Other expenses</t>
  </si>
  <si>
    <t>Color Concepts</t>
  </si>
  <si>
    <t>Cosmetology-Renovation</t>
  </si>
  <si>
    <t>Utilities</t>
  </si>
  <si>
    <t>Hudl</t>
  </si>
  <si>
    <t>Athletics-Video Sports Technology</t>
  </si>
  <si>
    <t>Central Utilities-Supplies</t>
  </si>
  <si>
    <t>Highlands Gym-Paint</t>
  </si>
  <si>
    <t>NEI Datacom</t>
  </si>
  <si>
    <t>ISS-Parking Garage Cameras</t>
  </si>
  <si>
    <t>Utilities-Natural Gas</t>
  </si>
  <si>
    <t>Foundation-Emarket Donations</t>
  </si>
  <si>
    <t>TASB, Inc</t>
  </si>
  <si>
    <t>FY2026 Policy Sub</t>
  </si>
  <si>
    <t>Custodial-Supplies</t>
  </si>
  <si>
    <t>MCC Campus Signage</t>
  </si>
  <si>
    <t>Call box updates</t>
  </si>
  <si>
    <t>EMS Uniforms</t>
  </si>
  <si>
    <t>Elsevier, Inc.</t>
  </si>
  <si>
    <t>Testing</t>
  </si>
  <si>
    <t>Grounds-Supplies</t>
  </si>
  <si>
    <t>Zerorez - Houston LLC</t>
  </si>
  <si>
    <t>BPAC-Drape cleaning</t>
  </si>
  <si>
    <t>Workforce-Truck Driving School</t>
  </si>
  <si>
    <t>ISS-Camera installation Cameron House</t>
  </si>
  <si>
    <t>Athletic Trainer-Supplies</t>
  </si>
  <si>
    <t>Food Expense</t>
  </si>
  <si>
    <t>Cloudvoid LLC</t>
  </si>
  <si>
    <t>ISS-Active Directory Project</t>
  </si>
  <si>
    <t>RSM Construction</t>
  </si>
  <si>
    <t>MAC waterdamage</t>
  </si>
  <si>
    <t>NJCAA</t>
  </si>
  <si>
    <t>FY2026 Membership</t>
  </si>
  <si>
    <t>Financial Aid-Chairs (11)</t>
  </si>
  <si>
    <t>Bush's Chicken</t>
  </si>
  <si>
    <t>Athletes Meal cards</t>
  </si>
  <si>
    <t>Red Arc Environmental Inc</t>
  </si>
  <si>
    <t>Chemistry-Chemical Waste Disposal</t>
  </si>
  <si>
    <t>WorkZone LLC</t>
  </si>
  <si>
    <t>Marketing Supplies</t>
  </si>
  <si>
    <t>Community Health-Supplies</t>
  </si>
  <si>
    <t>Cameron Hall</t>
  </si>
  <si>
    <t>Customer # 2061957</t>
  </si>
  <si>
    <t>ModernThink LLC</t>
  </si>
  <si>
    <t>VP Strategic Planning-Great Colleges Program</t>
  </si>
  <si>
    <t>OSUIT</t>
  </si>
  <si>
    <t>THECB:TRUE(Fiber Optic)-Travel</t>
  </si>
  <si>
    <t>ISS-Telephone</t>
  </si>
  <si>
    <t>ISS-Slate Integration Project PO32338</t>
  </si>
  <si>
    <t>The Arcade Guys LLC</t>
  </si>
  <si>
    <t>Student Life Center-Other Expenses</t>
  </si>
  <si>
    <t>NC-SARA</t>
  </si>
  <si>
    <t>NC Sara Inst Membership</t>
  </si>
  <si>
    <t>ISS-MFA Project</t>
  </si>
  <si>
    <t>Kids College-Contract Instruction</t>
  </si>
  <si>
    <t>Ranch-Horse Washrack Repairs</t>
  </si>
  <si>
    <t>Child Development-Supplies</t>
  </si>
  <si>
    <t>Maintenance</t>
  </si>
  <si>
    <t>ISS-Third Party Circuit ATT Year 1 of 3</t>
  </si>
  <si>
    <t>Accounts Receivable-Collection Fees</t>
  </si>
  <si>
    <t>Horse Boarding - Hay</t>
  </si>
  <si>
    <t>Testforce USA Inc</t>
  </si>
  <si>
    <t>Engineering-Subscription License</t>
  </si>
  <si>
    <t>Safety Vest</t>
  </si>
  <si>
    <t>Hensel Electric Company</t>
  </si>
  <si>
    <t>Cosmetology-Supplies</t>
  </si>
  <si>
    <t>MTTS Granite &amp; Marble</t>
  </si>
  <si>
    <t>Cosmetology-Countertops</t>
  </si>
  <si>
    <t>Athletic Student Housing-Water Bills</t>
  </si>
  <si>
    <t>Volleyball-Student Housing</t>
  </si>
  <si>
    <t>President's Office-Greeter Tshirts</t>
  </si>
  <si>
    <t>Allen Samuels Waco DCJ Inc</t>
  </si>
  <si>
    <t>Physical Plant-Auto Maintenance</t>
  </si>
  <si>
    <t>Sound Technologies, Inc</t>
  </si>
  <si>
    <t>Warranty</t>
  </si>
  <si>
    <t>CR Texas LLC</t>
  </si>
  <si>
    <t>NAACLS</t>
  </si>
  <si>
    <t>Accreditation Fees</t>
  </si>
  <si>
    <t>Emergent LLC</t>
  </si>
  <si>
    <t>ISS-Red Hat Linux Server</t>
  </si>
  <si>
    <t>TRIO EOC-Other Expenses</t>
  </si>
  <si>
    <t>Athletics Student Housing-Electricity</t>
  </si>
  <si>
    <t>Waco Bounce House Rentals</t>
  </si>
  <si>
    <t>Student Engagement-MAC Block Party</t>
  </si>
  <si>
    <t>Fire Supply Inc.</t>
  </si>
  <si>
    <t>Fire Academy-Supplies</t>
  </si>
  <si>
    <t>Central Texas Science and Engi</t>
  </si>
  <si>
    <t>Annual Donation</t>
  </si>
  <si>
    <t>CE-Contract Instruciton</t>
  </si>
  <si>
    <t>CE Workforce Ed-Advertising</t>
  </si>
  <si>
    <t>Unemployment Reimbursement</t>
  </si>
  <si>
    <t>2024 990T</t>
  </si>
  <si>
    <t>Brazos Valley Touch Up, Inc</t>
  </si>
  <si>
    <t>MARCOM Adv</t>
  </si>
  <si>
    <t>Financial Aid-Calling Fees</t>
  </si>
  <si>
    <t>NAFECO</t>
  </si>
  <si>
    <t>Fire Academy-Helmets</t>
  </si>
  <si>
    <t>Sysco Central Texas, Inc</t>
  </si>
  <si>
    <t>Monthly maintenance</t>
  </si>
  <si>
    <t>Mail Services-Postage</t>
  </si>
  <si>
    <t>BPAC-Lighting Adapters</t>
  </si>
  <si>
    <t>Dirty Ducts</t>
  </si>
  <si>
    <t>HEB Food Store</t>
  </si>
  <si>
    <t>Baseball-Meal Cards</t>
  </si>
  <si>
    <t>Food Services-Supplies</t>
  </si>
  <si>
    <t>Central Duplicating-Copier Leases</t>
  </si>
  <si>
    <t>Food service beverage</t>
  </si>
  <si>
    <t>ROC Software Systems, Inc</t>
  </si>
  <si>
    <t>ISS-Easy Spooler Renewal</t>
  </si>
  <si>
    <t>Philadelphia Insurance Compani</t>
  </si>
  <si>
    <t>Foundation Insurance</t>
  </si>
  <si>
    <t>Tracking Fees</t>
  </si>
  <si>
    <t>TRACSYSTEMS, Inc.</t>
  </si>
  <si>
    <t>Install &amp; Train</t>
  </si>
  <si>
    <t>ESC Region 13</t>
  </si>
  <si>
    <t>Adult Ed-Paraprofessional Certification</t>
  </si>
  <si>
    <t>Brainfuse, LLC</t>
  </si>
  <si>
    <t>TRIO EOC-Other Expense</t>
  </si>
  <si>
    <t>Forestry Suppliers, Inc.</t>
  </si>
  <si>
    <t>Workforce-Training Grant</t>
  </si>
  <si>
    <t>Gale/Cengage Learning</t>
  </si>
  <si>
    <t>Library-Ebooks</t>
  </si>
  <si>
    <t>Iheartmedia</t>
  </si>
  <si>
    <t>Equipment Depot</t>
  </si>
  <si>
    <t>Hewlett Packard</t>
  </si>
  <si>
    <t>College Printing</t>
  </si>
  <si>
    <t>Door Control Services, Inc</t>
  </si>
  <si>
    <t>Maintenance Supply</t>
  </si>
  <si>
    <t>Volleyball Meals</t>
  </si>
  <si>
    <t>Ranch-Fence Repair</t>
  </si>
  <si>
    <t>Admissions-Fraud Protection Software</t>
  </si>
  <si>
    <t>Central Utilities-Pest Control</t>
  </si>
  <si>
    <t>Marcom-Supplies</t>
  </si>
  <si>
    <t>QHF Sports</t>
  </si>
  <si>
    <t>Highlands Gym-Volleyball Lines</t>
  </si>
  <si>
    <t>Kitchen Guard of Central Texas</t>
  </si>
  <si>
    <t>Texas Commission on Law Enforc</t>
  </si>
  <si>
    <t>Law Enforcement-TCOLE Exam</t>
  </si>
  <si>
    <t>Alyssa K. Van Vleet</t>
  </si>
  <si>
    <t>Prof Dev-Faculty Travel</t>
  </si>
  <si>
    <t>York's Aerobic Maintenance</t>
  </si>
  <si>
    <t>Central Utilities-Pumping Grease Traps</t>
  </si>
  <si>
    <t>Emergency Ops Center Camera-Supreme Court Justice Event</t>
  </si>
  <si>
    <t>Athletics-Housing Internet</t>
  </si>
  <si>
    <t>McNamara Custom Services</t>
  </si>
  <si>
    <t>Cosmetoloty-Replace 6 Shampoo Sinks</t>
  </si>
  <si>
    <t>Helados la Azteca</t>
  </si>
  <si>
    <t>Student Engagement-Block Party Supplies</t>
  </si>
  <si>
    <t>ISS-Upgrade Call Boxes</t>
  </si>
  <si>
    <t>Jim Turner Chevrolet</t>
  </si>
  <si>
    <t>Greater Waco Chamber of Commer</t>
  </si>
  <si>
    <t>Sponsorship</t>
  </si>
  <si>
    <t>MES Service Company, LLC</t>
  </si>
  <si>
    <t>American 3B Scientific L.P.</t>
  </si>
  <si>
    <t>Occupational Therapy-Supplies</t>
  </si>
  <si>
    <t>Centex Manufacturing Co.</t>
  </si>
  <si>
    <t>Rockready Printing &amp; Designs</t>
  </si>
  <si>
    <t>tshirt screen print</t>
  </si>
  <si>
    <t>Sticker Universe</t>
  </si>
  <si>
    <t>Volleyball-Supplies</t>
  </si>
  <si>
    <t>True Grant Fiber Optics Class Supplies</t>
  </si>
  <si>
    <t>Professional Development-Supplies</t>
  </si>
  <si>
    <t>Financial Services-Income Tax Services</t>
  </si>
  <si>
    <t>Foundation-Supplies</t>
  </si>
  <si>
    <t>Fuel</t>
  </si>
  <si>
    <t>2024 990T Adjustment</t>
  </si>
  <si>
    <t>A &amp; S Office Solutions LP</t>
  </si>
  <si>
    <t>ISS-Supplies</t>
  </si>
  <si>
    <t>Law Enforcement-Supplies</t>
  </si>
  <si>
    <t>Centex Softwash LLC</t>
  </si>
  <si>
    <t>Bellmead Chamber of Commerce</t>
  </si>
  <si>
    <t>Dr.McKown - Sponsorship</t>
  </si>
  <si>
    <t>Bond Agent Fee</t>
  </si>
  <si>
    <t>Annual Mbrship</t>
  </si>
  <si>
    <t>Marcom-Advertising</t>
  </si>
  <si>
    <t>Community Health-CNA Test Prep</t>
  </si>
  <si>
    <t>Choice</t>
  </si>
  <si>
    <t>Library-Periodical</t>
  </si>
  <si>
    <t>Ranch-Farrier Services</t>
  </si>
  <si>
    <t>Paralegal-Online Subscription</t>
  </si>
  <si>
    <t>Virkim</t>
  </si>
  <si>
    <t>Casco Industries</t>
  </si>
  <si>
    <t>Laci Cannon</t>
  </si>
  <si>
    <t>Dance-Choreography</t>
  </si>
  <si>
    <t>Women's Basketball-Meal Cards</t>
  </si>
  <si>
    <t>Celtex Pipes and Drum</t>
  </si>
  <si>
    <t>Graduation-Music</t>
  </si>
  <si>
    <t>Advising &amp; Career Services-Supplies</t>
  </si>
  <si>
    <t>Food service beverages</t>
  </si>
  <si>
    <t>Baseball student meal cards</t>
  </si>
  <si>
    <t>Delta T, LLC</t>
  </si>
  <si>
    <t>Fan Repair</t>
  </si>
  <si>
    <t>Marketing-Advertisisng</t>
  </si>
  <si>
    <t>Dance Grocery</t>
  </si>
  <si>
    <t>CXK Collab, LLC</t>
  </si>
  <si>
    <t>Dance-Choreography Routine</t>
  </si>
  <si>
    <t>MedHub LLC</t>
  </si>
  <si>
    <t>Fire Academy-Other Expenses</t>
  </si>
  <si>
    <t>Texstar Equipment Sales</t>
  </si>
  <si>
    <t>TCCTA</t>
  </si>
  <si>
    <t>FY2026 Dues</t>
  </si>
  <si>
    <t>ISS-Internet Service</t>
  </si>
  <si>
    <t>Transact Campus, LLC</t>
  </si>
  <si>
    <t>Security-Supplies</t>
  </si>
  <si>
    <t>ISS-Training Class</t>
  </si>
  <si>
    <t>Cosmetology-TV</t>
  </si>
  <si>
    <t>Central Duplicating-Supplies</t>
  </si>
  <si>
    <t>Waco Chapter Football</t>
  </si>
  <si>
    <t>Continuing Education-2025 Rules Clinic</t>
  </si>
  <si>
    <t>La Vega Pirates</t>
  </si>
  <si>
    <t>President's Office-Sponsorship</t>
  </si>
  <si>
    <t>ISS-Faxing Services</t>
  </si>
  <si>
    <t>SIDesign and Printing LLC</t>
  </si>
  <si>
    <t>President's Office Embossed Notebooks</t>
  </si>
  <si>
    <t>TV for VB locker room</t>
  </si>
  <si>
    <t>TV for VB</t>
  </si>
  <si>
    <t>Dance-Supplies</t>
  </si>
  <si>
    <t>Melissa A. Compian</t>
  </si>
  <si>
    <t>Grounds Supplies</t>
  </si>
  <si>
    <t>Phi Theta Kappa International</t>
  </si>
  <si>
    <t>C Johnson and N Willman</t>
  </si>
  <si>
    <t>Cozzini Bros., Inc.</t>
  </si>
  <si>
    <t>John Scammell</t>
  </si>
  <si>
    <t>Vet Tech-Farrier Services</t>
  </si>
  <si>
    <t>VP Instruction-Supplies</t>
  </si>
  <si>
    <t>Community Health-Pharmacy Tech Cert App</t>
  </si>
  <si>
    <t>President's Office-Membership Dues</t>
  </si>
  <si>
    <t>Vet Tech-Film Badges</t>
  </si>
  <si>
    <t>Kimball Midwest</t>
  </si>
  <si>
    <t>Jeff Hunter Motors, Inc</t>
  </si>
  <si>
    <t>Highlander HVAC repair</t>
  </si>
  <si>
    <t>Ranch Supplies</t>
  </si>
  <si>
    <t>Tech for Cameron</t>
  </si>
  <si>
    <t>Axon Enterprises Inc</t>
  </si>
  <si>
    <t>Emarket donations</t>
  </si>
  <si>
    <t>Billy J. Hammond, Jr.</t>
  </si>
  <si>
    <t>Athletics-Other Expenses</t>
  </si>
  <si>
    <t>CE-Contract Instruction</t>
  </si>
  <si>
    <t>Softball - Playoff Shirts</t>
  </si>
  <si>
    <t>Shred Services</t>
  </si>
  <si>
    <t>Security-Software Subscription</t>
  </si>
  <si>
    <t>Covetrus North America/Butler</t>
  </si>
  <si>
    <t>Vet Tech-Online Subscription</t>
  </si>
  <si>
    <t>York's Pumping Service, LLC</t>
  </si>
  <si>
    <t>Physical Plant Supplies</t>
  </si>
  <si>
    <t>Cont Ed-Telephone</t>
  </si>
  <si>
    <t>Abigail M. Clinton</t>
  </si>
  <si>
    <t>Rad Tech Student Org</t>
  </si>
  <si>
    <t>Whitney C. Richards</t>
  </si>
  <si>
    <t>Haven M. Siler</t>
  </si>
  <si>
    <t>Rad Tech Student Org-Award</t>
  </si>
  <si>
    <t>Campus Utilities-Natural Gas</t>
  </si>
  <si>
    <t>Central Duplicating-Copier Lease</t>
  </si>
  <si>
    <t>Highlander Ranch-Water</t>
  </si>
  <si>
    <t>Glyphx Design</t>
  </si>
  <si>
    <t>Dual Credit-Supplies</t>
  </si>
  <si>
    <t>The Tire House</t>
  </si>
  <si>
    <t>Food Service</t>
  </si>
  <si>
    <t>Community Health-BLS Provider Ecards</t>
  </si>
  <si>
    <t>OTA-Instructional Mileage</t>
  </si>
  <si>
    <t>Girl Scouts of Central Texas</t>
  </si>
  <si>
    <t>Kids College</t>
  </si>
  <si>
    <t>Central Duplicating-Business Cards</t>
  </si>
  <si>
    <t>Overhead Door Supply, Inc</t>
  </si>
  <si>
    <t>Alexis B. Hicks</t>
  </si>
  <si>
    <t>Counseling Liability Insurance</t>
  </si>
  <si>
    <t>Katie Vise</t>
  </si>
  <si>
    <t>Accommodations-Travel</t>
  </si>
  <si>
    <t>Mark C. Harmsen</t>
  </si>
  <si>
    <t>VP Finance &amp; Admin - Mileage</t>
  </si>
  <si>
    <t>Fisher Scientific Company LLC</t>
  </si>
  <si>
    <t>Chemistry-Supplies</t>
  </si>
  <si>
    <t>Colin P. Porter</t>
  </si>
  <si>
    <t>Library Services-Mileage</t>
  </si>
  <si>
    <t>International Students-Travel</t>
  </si>
  <si>
    <t>MEOC-Telephone</t>
  </si>
  <si>
    <t>Vet Tech-Supplies</t>
  </si>
  <si>
    <t>James N. Shinder, PHDMPH</t>
  </si>
  <si>
    <t>Security-Testing</t>
  </si>
  <si>
    <t>David R. Herrera</t>
  </si>
  <si>
    <t>Texas Department of Informatio</t>
  </si>
  <si>
    <t>Long Distance</t>
  </si>
  <si>
    <t>Dept of Information Resources</t>
  </si>
  <si>
    <t>Kevin C. Grubbs</t>
  </si>
  <si>
    <t>History-Instructional Mileage</t>
  </si>
  <si>
    <t>Melanie Newell</t>
  </si>
  <si>
    <t>International Buddy Reimb</t>
  </si>
  <si>
    <t>Vet Tech-Feed</t>
  </si>
  <si>
    <t>American Medical Response</t>
  </si>
  <si>
    <t>Commencement-Medical Standby Services</t>
  </si>
  <si>
    <t>Workforce&amp; Public Service-Mileage</t>
  </si>
  <si>
    <t>Kayla M. Willis</t>
  </si>
  <si>
    <t>Faculty Countil Meet &amp; Greet snacks</t>
  </si>
  <si>
    <t>Holly Towns</t>
  </si>
  <si>
    <t>TRIO SSS-Meals</t>
  </si>
  <si>
    <t>Stephanie M. Maultsby</t>
  </si>
  <si>
    <t>Richard D. Driver</t>
  </si>
  <si>
    <t>History-Instructional Travel</t>
  </si>
  <si>
    <t>Meredith R. Brown</t>
  </si>
  <si>
    <t>Ping, Inc.</t>
  </si>
  <si>
    <t>Womens Golf-Supplies</t>
  </si>
  <si>
    <t>Chelsea A. Barrientos</t>
  </si>
  <si>
    <t>Laney S. Beam</t>
  </si>
  <si>
    <t>Karen Gonzalez</t>
  </si>
  <si>
    <t>Conf Travel Reimb</t>
  </si>
  <si>
    <t>Diana E. Hernandez</t>
  </si>
  <si>
    <t>Madison P. Lamb</t>
  </si>
  <si>
    <t>Samuel Manzo</t>
  </si>
  <si>
    <t>Alina Rendon</t>
  </si>
  <si>
    <t>Mayson M. Rogers</t>
  </si>
  <si>
    <t>Victoria R. Van Dusen</t>
  </si>
  <si>
    <t>Amy N. Ward</t>
  </si>
  <si>
    <t>TRIO EOC-Travel</t>
  </si>
  <si>
    <t>CE Community Health-Mileage</t>
  </si>
  <si>
    <t>Toll Fee</t>
  </si>
  <si>
    <t>Surgical Tech-Supplies</t>
  </si>
  <si>
    <t>Tx Comm on Law Enforcement</t>
  </si>
  <si>
    <t>Security-Application Fees</t>
  </si>
  <si>
    <t>Police-Training Cert</t>
  </si>
  <si>
    <t>Dylan T. Mahanay</t>
  </si>
  <si>
    <t>Community Health Mileage</t>
  </si>
  <si>
    <t>Human Resources Background checks</t>
  </si>
  <si>
    <t>Commencement-Medals</t>
  </si>
  <si>
    <t>Grainger</t>
  </si>
  <si>
    <t>Tiffanie R. Caver</t>
  </si>
  <si>
    <t>Duplicate Diploma Refund</t>
  </si>
  <si>
    <t>Upward Bound-Travel</t>
  </si>
  <si>
    <t>Tax Bond-Series 2021</t>
  </si>
  <si>
    <t>Cameron Hall-Parking Lot Repair</t>
  </si>
  <si>
    <t>Jaynes, Reitmeier, Boyd &amp; Therrell</t>
  </si>
  <si>
    <t>USI Insurance Services Southwest</t>
  </si>
  <si>
    <t>Allied Health Insurance</t>
  </si>
  <si>
    <t>Technology Migration</t>
  </si>
  <si>
    <t>SDF Grant Return</t>
  </si>
  <si>
    <t>Ranch Tractor</t>
  </si>
  <si>
    <t>GASB 68 Expense</t>
  </si>
  <si>
    <t>GASB 75 Expense</t>
  </si>
  <si>
    <t>Total Expenditures (excluding GASB expenses)</t>
  </si>
  <si>
    <t>Net Operating Changes (excluding GASB expenses)</t>
  </si>
  <si>
    <t>Waiting on numbers for FY2025 caculation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</si>
</sst>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37" fontId="9" fillId="0" borderId="44" xfId="0" applyNumberFormat="1" applyFont="1" applyBorder="1"/>
    <xf numFmtId="165" fontId="7" fillId="26" borderId="12" xfId="149" applyFont="1" applyFill="1" applyBorder="1"/>
    <xf numFmtId="0" fontId="9" fillId="0" borderId="0" xfId="0" applyFont="1"/>
    <xf numFmtId="37" fontId="0" fillId="0" borderId="62" xfId="0" applyNumberFormat="1" applyBorder="1"/>
    <xf numFmtId="37" fontId="0" fillId="0" borderId="61" xfId="0" applyNumberFormat="1" applyBorder="1"/>
    <xf numFmtId="166" fontId="0" fillId="0" borderId="63" xfId="136" applyNumberFormat="1" applyFont="1" applyBorder="1"/>
    <xf numFmtId="37" fontId="0" fillId="0" borderId="47" xfId="0" applyNumberFormat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118110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537210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51499</xdr:colOff>
      <xdr:row>0</xdr:row>
      <xdr:rowOff>0</xdr:rowOff>
    </xdr:from>
    <xdr:to>
      <xdr:col>7</xdr:col>
      <xdr:colOff>204683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4670472" y="0"/>
          <a:ext cx="4850444" cy="1085858"/>
          <a:chOff x="-3454788" y="0"/>
          <a:chExt cx="5379854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3030471" y="0"/>
            <a:ext cx="4571995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3454788" y="800100"/>
            <a:ext cx="5379854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1"/>
  <sheetViews>
    <sheetView tabSelected="1" zoomScaleNormal="100" workbookViewId="0">
      <selection activeCell="I7" sqref="I7"/>
    </sheetView>
  </sheetViews>
  <sheetFormatPr defaultRowHeight="12.75" x14ac:dyDescent="0.2"/>
  <cols>
    <col min="1" max="1" width="35.140625" customWidth="1"/>
    <col min="2" max="3" width="14.42578125" customWidth="1"/>
    <col min="4" max="4" width="15.42578125" bestFit="1" customWidth="1"/>
    <col min="5" max="5" width="11.7109375" bestFit="1" customWidth="1"/>
    <col min="6" max="6" width="12.28515625" bestFit="1" customWidth="1"/>
    <col min="7" max="7" width="10.28515625" bestFit="1" customWidth="1"/>
  </cols>
  <sheetData>
    <row r="1" spans="1:6" ht="82.5" customHeight="1" x14ac:dyDescent="0.25">
      <c r="A1" s="191"/>
      <c r="B1" s="191"/>
      <c r="C1" s="191"/>
      <c r="D1" s="191"/>
    </row>
    <row r="2" spans="1:6" ht="15" customHeight="1" x14ac:dyDescent="0.25">
      <c r="A2" s="191" t="s">
        <v>0</v>
      </c>
      <c r="B2" s="191"/>
      <c r="C2" s="191"/>
      <c r="D2" s="191"/>
    </row>
    <row r="3" spans="1:6" ht="15" customHeight="1" x14ac:dyDescent="0.25">
      <c r="A3" s="192">
        <v>45900</v>
      </c>
      <c r="B3" s="192"/>
      <c r="C3" s="192"/>
      <c r="D3" s="192"/>
    </row>
    <row r="4" spans="1:6" ht="15" customHeight="1" x14ac:dyDescent="0.2">
      <c r="A4" s="1" t="s">
        <v>34</v>
      </c>
      <c r="B4" s="1"/>
      <c r="C4" s="1"/>
      <c r="D4" s="1"/>
    </row>
    <row r="5" spans="1:6" ht="15" customHeight="1" x14ac:dyDescent="0.2">
      <c r="A5" s="1"/>
      <c r="B5" s="2" t="s">
        <v>243</v>
      </c>
      <c r="C5" s="3" t="s">
        <v>243</v>
      </c>
      <c r="D5" s="4" t="s">
        <v>1</v>
      </c>
    </row>
    <row r="6" spans="1:6" ht="15" customHeight="1" x14ac:dyDescent="0.2">
      <c r="A6" s="1"/>
      <c r="B6" s="5">
        <v>2024</v>
      </c>
      <c r="C6" s="5">
        <v>2025</v>
      </c>
      <c r="D6" s="6" t="s">
        <v>246</v>
      </c>
    </row>
    <row r="7" spans="1:6" ht="15" customHeight="1" x14ac:dyDescent="0.2">
      <c r="A7" s="30" t="s">
        <v>2</v>
      </c>
      <c r="B7" s="16"/>
      <c r="C7" s="1"/>
      <c r="D7" s="152"/>
    </row>
    <row r="8" spans="1:6" ht="15" customHeight="1" x14ac:dyDescent="0.2">
      <c r="A8" s="31"/>
      <c r="B8" s="16"/>
      <c r="C8" s="1"/>
      <c r="D8" s="7"/>
    </row>
    <row r="9" spans="1:6" ht="15" customHeight="1" x14ac:dyDescent="0.2">
      <c r="A9" s="31" t="s">
        <v>73</v>
      </c>
      <c r="B9" s="147">
        <v>26573175</v>
      </c>
      <c r="C9" s="147">
        <f>28795597+2</f>
        <v>28795599</v>
      </c>
      <c r="D9" s="153">
        <f>C9-B9</f>
        <v>2222424</v>
      </c>
      <c r="E9" s="17"/>
      <c r="F9" s="150"/>
    </row>
    <row r="10" spans="1:6" ht="15" customHeight="1" x14ac:dyDescent="0.2">
      <c r="A10" s="31" t="s">
        <v>72</v>
      </c>
      <c r="B10" s="141">
        <v>3512540</v>
      </c>
      <c r="C10" s="49">
        <v>3827961</v>
      </c>
      <c r="D10" s="92">
        <f t="shared" ref="D10:D14" si="0">C10-B10</f>
        <v>315421</v>
      </c>
      <c r="E10" s="171"/>
      <c r="F10" s="150"/>
    </row>
    <row r="11" spans="1:6" ht="15" customHeight="1" x14ac:dyDescent="0.2">
      <c r="A11" s="31" t="s">
        <v>3</v>
      </c>
      <c r="B11" s="38">
        <v>15393</v>
      </c>
      <c r="C11" s="49">
        <v>16530</v>
      </c>
      <c r="D11" s="92">
        <f t="shared" si="0"/>
        <v>1137</v>
      </c>
      <c r="E11" s="19"/>
      <c r="F11" s="150"/>
    </row>
    <row r="12" spans="1:6" ht="15" customHeight="1" x14ac:dyDescent="0.2">
      <c r="A12" s="31" t="s">
        <v>4</v>
      </c>
      <c r="B12" s="38">
        <v>1809662</v>
      </c>
      <c r="C12" s="49">
        <v>2022767</v>
      </c>
      <c r="D12" s="92">
        <f t="shared" si="0"/>
        <v>213105</v>
      </c>
      <c r="E12" s="19"/>
      <c r="F12" s="150"/>
    </row>
    <row r="13" spans="1:6" ht="15" customHeight="1" x14ac:dyDescent="0.2">
      <c r="A13" s="81" t="s">
        <v>51</v>
      </c>
      <c r="B13" s="38">
        <v>7941096</v>
      </c>
      <c r="C13" s="49">
        <v>7941096</v>
      </c>
      <c r="D13" s="92">
        <f t="shared" si="0"/>
        <v>0</v>
      </c>
      <c r="E13" s="94"/>
      <c r="F13" s="150"/>
    </row>
    <row r="14" spans="1:6" ht="15" customHeight="1" x14ac:dyDescent="0.2">
      <c r="A14" s="81" t="s">
        <v>53</v>
      </c>
      <c r="B14" s="91">
        <v>3152709</v>
      </c>
      <c r="C14" s="146">
        <v>3152709</v>
      </c>
      <c r="D14" s="142">
        <f t="shared" si="0"/>
        <v>0</v>
      </c>
      <c r="F14" s="43"/>
    </row>
    <row r="15" spans="1:6" ht="15" customHeight="1" x14ac:dyDescent="0.2">
      <c r="A15" s="31"/>
      <c r="B15" s="74"/>
      <c r="C15" s="38"/>
      <c r="D15" s="92"/>
    </row>
    <row r="16" spans="1:6" ht="15" customHeight="1" thickBot="1" x14ac:dyDescent="0.25">
      <c r="A16" s="31" t="s">
        <v>5</v>
      </c>
      <c r="B16" s="143">
        <f>SUM(B9:B14)</f>
        <v>43004575</v>
      </c>
      <c r="C16" s="144">
        <f>SUM(C9:C14)</f>
        <v>45756662</v>
      </c>
      <c r="D16" s="154">
        <f>SUM(D9:D13)</f>
        <v>2752087</v>
      </c>
      <c r="E16" s="19"/>
    </row>
    <row r="17" spans="1:7" ht="15" customHeight="1" thickTop="1" x14ac:dyDescent="0.2">
      <c r="A17" s="31"/>
      <c r="B17" s="74"/>
      <c r="C17" s="38"/>
      <c r="D17" s="92"/>
    </row>
    <row r="18" spans="1:7" ht="15" customHeight="1" x14ac:dyDescent="0.2">
      <c r="A18" s="32" t="s">
        <v>6</v>
      </c>
      <c r="B18" s="74"/>
      <c r="C18" s="38"/>
      <c r="D18" s="155"/>
      <c r="E18" s="42"/>
    </row>
    <row r="19" spans="1:7" ht="15" customHeight="1" x14ac:dyDescent="0.2">
      <c r="A19" s="31"/>
      <c r="B19" s="90"/>
      <c r="C19" s="38"/>
      <c r="D19" s="92"/>
    </row>
    <row r="20" spans="1:7" ht="15" customHeight="1" x14ac:dyDescent="0.2">
      <c r="A20" s="158" t="s">
        <v>74</v>
      </c>
      <c r="B20" s="38">
        <v>5567422</v>
      </c>
      <c r="C20" s="38">
        <v>5947501</v>
      </c>
      <c r="D20" s="92">
        <f t="shared" ref="D20:D26" si="1">C20-B20</f>
        <v>380079</v>
      </c>
      <c r="E20" s="174"/>
      <c r="F20" s="150"/>
    </row>
    <row r="21" spans="1:7" ht="15" customHeight="1" x14ac:dyDescent="0.2">
      <c r="A21" s="81" t="s">
        <v>54</v>
      </c>
      <c r="B21" s="89">
        <v>20224465</v>
      </c>
      <c r="C21" s="89">
        <v>20224465</v>
      </c>
      <c r="D21" s="92">
        <f t="shared" si="1"/>
        <v>0</v>
      </c>
      <c r="E21" s="43"/>
      <c r="F21" s="150"/>
    </row>
    <row r="22" spans="1:7" ht="15" customHeight="1" x14ac:dyDescent="0.2">
      <c r="A22" s="81" t="s">
        <v>55</v>
      </c>
      <c r="B22" s="89">
        <v>37955153</v>
      </c>
      <c r="C22" s="89">
        <v>37955153</v>
      </c>
      <c r="D22" s="92">
        <f t="shared" si="1"/>
        <v>0</v>
      </c>
      <c r="E22" s="43"/>
      <c r="F22" s="150"/>
    </row>
    <row r="23" spans="1:7" ht="15" customHeight="1" x14ac:dyDescent="0.2">
      <c r="A23" s="158" t="s">
        <v>75</v>
      </c>
      <c r="B23" s="89">
        <v>1187377</v>
      </c>
      <c r="C23" s="89">
        <v>1285742</v>
      </c>
      <c r="D23" s="92">
        <f t="shared" si="1"/>
        <v>98365</v>
      </c>
      <c r="E23" s="43"/>
      <c r="F23" s="150"/>
    </row>
    <row r="24" spans="1:7" ht="15" customHeight="1" x14ac:dyDescent="0.2">
      <c r="A24" s="81" t="s">
        <v>7</v>
      </c>
      <c r="B24" s="89">
        <v>8532119</v>
      </c>
      <c r="C24" s="89">
        <v>8640145</v>
      </c>
      <c r="D24" s="92">
        <f t="shared" si="1"/>
        <v>108026</v>
      </c>
      <c r="E24" s="43"/>
      <c r="F24" s="150"/>
    </row>
    <row r="25" spans="1:7" ht="15" customHeight="1" x14ac:dyDescent="0.2">
      <c r="A25" s="31" t="s">
        <v>52</v>
      </c>
      <c r="B25" s="90">
        <v>1343227</v>
      </c>
      <c r="C25" s="90">
        <v>1343227</v>
      </c>
      <c r="D25" s="92">
        <f t="shared" si="1"/>
        <v>0</v>
      </c>
      <c r="E25" s="43"/>
    </row>
    <row r="26" spans="1:7" ht="15" customHeight="1" x14ac:dyDescent="0.2">
      <c r="A26" s="31" t="s">
        <v>56</v>
      </c>
      <c r="B26" s="91">
        <v>13267722</v>
      </c>
      <c r="C26" s="91">
        <v>13267722</v>
      </c>
      <c r="D26" s="142">
        <f t="shared" si="1"/>
        <v>0</v>
      </c>
      <c r="E26" s="43"/>
    </row>
    <row r="27" spans="1:7" ht="15" customHeight="1" x14ac:dyDescent="0.2">
      <c r="A27" s="31"/>
      <c r="B27" s="74"/>
      <c r="C27" s="38"/>
      <c r="D27" s="92"/>
    </row>
    <row r="28" spans="1:7" ht="15" customHeight="1" x14ac:dyDescent="0.2">
      <c r="A28" s="31" t="s">
        <v>8</v>
      </c>
      <c r="B28" s="74">
        <f>SUM(B20:B26)</f>
        <v>88077485</v>
      </c>
      <c r="C28" s="90">
        <f>SUM(C20:C26)</f>
        <v>88663955</v>
      </c>
      <c r="D28" s="92">
        <f>SUM(D20:D26)</f>
        <v>586470</v>
      </c>
      <c r="E28" s="19"/>
    </row>
    <row r="29" spans="1:7" ht="15" customHeight="1" x14ac:dyDescent="0.2">
      <c r="A29" s="31"/>
      <c r="B29" s="74"/>
      <c r="C29" s="38"/>
      <c r="D29" s="92"/>
      <c r="E29" s="19"/>
    </row>
    <row r="30" spans="1:7" ht="15" customHeight="1" x14ac:dyDescent="0.2">
      <c r="A30" s="158" t="s">
        <v>9</v>
      </c>
      <c r="B30" s="74">
        <v>16748551</v>
      </c>
      <c r="C30" s="38">
        <v>16562449</v>
      </c>
      <c r="D30" s="92">
        <f t="shared" ref="D30:D33" si="2">C30-B30</f>
        <v>-186102</v>
      </c>
      <c r="E30" s="19"/>
      <c r="F30" s="43"/>
      <c r="G30" s="43"/>
    </row>
    <row r="31" spans="1:7" ht="15" customHeight="1" x14ac:dyDescent="0.2">
      <c r="A31" s="81" t="s">
        <v>57</v>
      </c>
      <c r="B31" s="49">
        <v>-13626596</v>
      </c>
      <c r="C31" s="49">
        <v>-13626596</v>
      </c>
      <c r="D31" s="92">
        <f t="shared" si="2"/>
        <v>0</v>
      </c>
      <c r="E31" s="19"/>
    </row>
    <row r="32" spans="1:7" ht="15" customHeight="1" x14ac:dyDescent="0.2">
      <c r="A32" s="81" t="s">
        <v>58</v>
      </c>
      <c r="B32" s="124">
        <v>-48070166</v>
      </c>
      <c r="C32" s="49">
        <v>-48070166</v>
      </c>
      <c r="D32" s="92">
        <f t="shared" si="2"/>
        <v>0</v>
      </c>
      <c r="E32" s="19"/>
    </row>
    <row r="33" spans="1:5" ht="15" customHeight="1" x14ac:dyDescent="0.2">
      <c r="A33" s="31" t="s">
        <v>10</v>
      </c>
      <c r="B33" s="145">
        <v>-124699</v>
      </c>
      <c r="C33" s="146">
        <f>'Inc. &amp; Exp.'!F61</f>
        <v>2227020</v>
      </c>
      <c r="D33" s="142">
        <f t="shared" si="2"/>
        <v>2351719</v>
      </c>
    </row>
    <row r="34" spans="1:5" ht="15" customHeight="1" x14ac:dyDescent="0.2">
      <c r="A34" s="31"/>
      <c r="B34" s="74"/>
      <c r="C34" s="38"/>
      <c r="D34" s="92"/>
    </row>
    <row r="35" spans="1:5" ht="15" customHeight="1" x14ac:dyDescent="0.2">
      <c r="A35" s="31" t="s">
        <v>11</v>
      </c>
      <c r="B35" s="74">
        <f>SUM(B30:B33)</f>
        <v>-45072910</v>
      </c>
      <c r="C35" s="90">
        <f>SUM(C30:C33)</f>
        <v>-42907293</v>
      </c>
      <c r="D35" s="92">
        <f>SUM(D30:D33)</f>
        <v>2165617</v>
      </c>
      <c r="E35" s="19"/>
    </row>
    <row r="36" spans="1:5" ht="15" customHeight="1" x14ac:dyDescent="0.2">
      <c r="A36" s="31"/>
      <c r="B36" s="73"/>
      <c r="C36" s="37"/>
      <c r="D36" s="156"/>
      <c r="E36" s="19"/>
    </row>
    <row r="37" spans="1:5" ht="15" customHeight="1" thickBot="1" x14ac:dyDescent="0.25">
      <c r="A37" s="33" t="s">
        <v>40</v>
      </c>
      <c r="B37" s="148">
        <f>B35+B28</f>
        <v>43004575</v>
      </c>
      <c r="C37" s="149">
        <f>C35+C28</f>
        <v>45756662</v>
      </c>
      <c r="D37" s="157">
        <f>D35+D28</f>
        <v>2752087</v>
      </c>
    </row>
    <row r="38" spans="1:5" ht="15" customHeight="1" thickTop="1" x14ac:dyDescent="0.2">
      <c r="A38" s="1"/>
      <c r="B38" s="1"/>
      <c r="C38" s="1"/>
      <c r="D38" s="1"/>
    </row>
    <row r="39" spans="1:5" x14ac:dyDescent="0.2">
      <c r="B39" s="43"/>
      <c r="C39" s="150"/>
    </row>
    <row r="40" spans="1:5" x14ac:dyDescent="0.2">
      <c r="B40" s="43"/>
      <c r="C40" s="43"/>
      <c r="D40" s="19"/>
    </row>
    <row r="41" spans="1:5" x14ac:dyDescent="0.2">
      <c r="B41" s="43"/>
      <c r="C41" s="43"/>
    </row>
  </sheetData>
  <mergeCells count="3">
    <mergeCell ref="A1:D1"/>
    <mergeCell ref="A2:D2"/>
    <mergeCell ref="A3:D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71"/>
  <sheetViews>
    <sheetView zoomScaleNormal="100" workbookViewId="0">
      <selection activeCell="M5" sqref="M5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</row>
    <row r="2" spans="1:12" x14ac:dyDescent="0.2">
      <c r="A2" s="193" t="s">
        <v>12</v>
      </c>
      <c r="B2" s="193"/>
      <c r="C2" s="193"/>
      <c r="D2" s="193"/>
      <c r="E2" s="193"/>
      <c r="F2" s="193"/>
      <c r="G2" s="193"/>
      <c r="H2" s="193"/>
      <c r="I2" s="193"/>
    </row>
    <row r="3" spans="1:12" x14ac:dyDescent="0.2">
      <c r="A3" s="194">
        <v>45900</v>
      </c>
      <c r="B3" s="194"/>
      <c r="C3" s="194"/>
      <c r="D3" s="194"/>
      <c r="E3" s="194"/>
      <c r="F3" s="194"/>
      <c r="G3" s="194"/>
      <c r="H3" s="194"/>
      <c r="I3" s="194"/>
    </row>
    <row r="4" spans="1:12" x14ac:dyDescent="0.2">
      <c r="A4" s="193" t="s">
        <v>248</v>
      </c>
      <c r="B4" s="193"/>
      <c r="C4" s="193"/>
      <c r="D4" s="193"/>
      <c r="E4" s="193"/>
      <c r="F4" s="193"/>
      <c r="G4" s="193"/>
      <c r="H4" s="193"/>
      <c r="I4" s="193"/>
    </row>
    <row r="5" spans="1:12" x14ac:dyDescent="0.2">
      <c r="A5" s="64" t="s">
        <v>113</v>
      </c>
      <c r="C5" s="34"/>
    </row>
    <row r="6" spans="1:12" x14ac:dyDescent="0.2">
      <c r="A6" s="16"/>
      <c r="B6" s="169" t="s">
        <v>103</v>
      </c>
      <c r="C6" s="169" t="s">
        <v>117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137</v>
      </c>
      <c r="C7" s="50" t="s">
        <v>137</v>
      </c>
      <c r="D7" s="75" t="s">
        <v>244</v>
      </c>
      <c r="E7" s="11" t="s">
        <v>15</v>
      </c>
      <c r="F7" s="11" t="s">
        <v>245</v>
      </c>
      <c r="G7" s="11" t="s">
        <v>15</v>
      </c>
      <c r="H7" s="76" t="s">
        <v>246</v>
      </c>
      <c r="I7" s="5" t="s">
        <v>247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50</v>
      </c>
      <c r="B9" s="52">
        <v>13526366</v>
      </c>
      <c r="C9" s="52">
        <v>13328529</v>
      </c>
      <c r="D9" s="19">
        <v>13526367</v>
      </c>
      <c r="E9" s="25">
        <f>D9/B9</f>
        <v>1.0000000739296866</v>
      </c>
      <c r="F9" s="19">
        <v>13328529</v>
      </c>
      <c r="G9" s="25">
        <f>F9/C9</f>
        <v>1</v>
      </c>
      <c r="H9" s="18">
        <f>F9-D9</f>
        <v>-197838</v>
      </c>
      <c r="I9" s="44">
        <f>F9-C9</f>
        <v>0</v>
      </c>
    </row>
    <row r="10" spans="1:12" x14ac:dyDescent="0.2">
      <c r="A10" s="80" t="s">
        <v>118</v>
      </c>
      <c r="B10" s="53">
        <v>0</v>
      </c>
      <c r="C10" s="53">
        <v>462000</v>
      </c>
      <c r="D10" s="19">
        <v>0</v>
      </c>
      <c r="E10" s="25">
        <v>0</v>
      </c>
      <c r="F10" s="19">
        <v>457632</v>
      </c>
      <c r="G10" s="25">
        <f>F10/C10</f>
        <v>0.99054545454545451</v>
      </c>
      <c r="H10" s="18">
        <f>F10-D10</f>
        <v>457632</v>
      </c>
      <c r="I10" s="44">
        <f>F10-C10</f>
        <v>-4368</v>
      </c>
    </row>
    <row r="11" spans="1:12" x14ac:dyDescent="0.2">
      <c r="A11" s="178" t="s">
        <v>108</v>
      </c>
      <c r="B11" s="53">
        <v>0</v>
      </c>
      <c r="C11" s="53">
        <v>0</v>
      </c>
      <c r="D11" s="19">
        <v>64583</v>
      </c>
      <c r="E11" s="25">
        <v>0</v>
      </c>
      <c r="F11" s="19">
        <v>59602</v>
      </c>
      <c r="G11" s="25">
        <v>0</v>
      </c>
      <c r="H11" s="18">
        <f>F11-D11</f>
        <v>-4981</v>
      </c>
      <c r="I11" s="44">
        <f>F11-C11</f>
        <v>59602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14573500</v>
      </c>
      <c r="C13" s="53">
        <v>15215295</v>
      </c>
      <c r="D13" s="19">
        <v>14583860</v>
      </c>
      <c r="E13" s="25">
        <f t="shared" ref="E13:E22" si="0">D13/B13</f>
        <v>1.0007108793357806</v>
      </c>
      <c r="F13" s="171">
        <v>15300933</v>
      </c>
      <c r="G13" s="25">
        <f t="shared" ref="G13:G22" si="1">F13/C13</f>
        <v>1.0056284153544179</v>
      </c>
      <c r="H13" s="20">
        <f t="shared" ref="H13:H22" si="2">F13-D13</f>
        <v>717073</v>
      </c>
      <c r="I13" s="44">
        <f t="shared" ref="I13:I22" si="3">F13-C13</f>
        <v>85638</v>
      </c>
    </row>
    <row r="14" spans="1:12" x14ac:dyDescent="0.2">
      <c r="A14" s="65" t="s">
        <v>18</v>
      </c>
      <c r="B14" s="53">
        <v>3843000</v>
      </c>
      <c r="C14" s="53">
        <v>3964000</v>
      </c>
      <c r="D14" s="19">
        <v>4057878</v>
      </c>
      <c r="E14" s="25">
        <f t="shared" si="0"/>
        <v>1.0559141295862606</v>
      </c>
      <c r="F14" s="19">
        <v>4312428</v>
      </c>
      <c r="G14" s="25">
        <f t="shared" si="1"/>
        <v>1.0878980827447022</v>
      </c>
      <c r="H14" s="20">
        <f t="shared" si="2"/>
        <v>254550</v>
      </c>
      <c r="I14" s="44">
        <f t="shared" si="3"/>
        <v>348428</v>
      </c>
    </row>
    <row r="15" spans="1:12" x14ac:dyDescent="0.2">
      <c r="A15" s="65" t="s">
        <v>102</v>
      </c>
      <c r="B15" s="53">
        <v>28000</v>
      </c>
      <c r="C15" s="53">
        <v>28000</v>
      </c>
      <c r="D15" s="19">
        <v>22395</v>
      </c>
      <c r="E15" s="25">
        <f t="shared" si="0"/>
        <v>0.79982142857142857</v>
      </c>
      <c r="F15" s="19">
        <v>24623</v>
      </c>
      <c r="G15" s="25">
        <f t="shared" si="1"/>
        <v>0.8793928571428572</v>
      </c>
      <c r="H15" s="20">
        <f t="shared" si="2"/>
        <v>2228</v>
      </c>
      <c r="I15" s="44">
        <f t="shared" si="3"/>
        <v>-3377</v>
      </c>
    </row>
    <row r="16" spans="1:12" x14ac:dyDescent="0.2">
      <c r="A16" s="65" t="s">
        <v>101</v>
      </c>
      <c r="B16" s="53">
        <v>137000</v>
      </c>
      <c r="C16" s="53">
        <v>94000</v>
      </c>
      <c r="D16" s="19">
        <v>108289</v>
      </c>
      <c r="E16" s="25">
        <f t="shared" si="0"/>
        <v>0.79043065693430659</v>
      </c>
      <c r="F16" s="171">
        <v>118584</v>
      </c>
      <c r="G16" s="181">
        <f t="shared" si="1"/>
        <v>1.261531914893617</v>
      </c>
      <c r="H16" s="20">
        <f t="shared" si="2"/>
        <v>10295</v>
      </c>
      <c r="I16" s="44">
        <f t="shared" si="3"/>
        <v>24584</v>
      </c>
      <c r="L16" s="19"/>
    </row>
    <row r="17" spans="1:12" x14ac:dyDescent="0.2">
      <c r="A17" s="65" t="s">
        <v>46</v>
      </c>
      <c r="B17" s="53">
        <v>28000</v>
      </c>
      <c r="C17" s="53">
        <v>28000</v>
      </c>
      <c r="D17" s="19">
        <v>18469</v>
      </c>
      <c r="E17" s="25">
        <f>D17/B17</f>
        <v>0.65960714285714284</v>
      </c>
      <c r="F17" s="171">
        <v>13450</v>
      </c>
      <c r="G17" s="181">
        <f>F17/C17</f>
        <v>0.48035714285714287</v>
      </c>
      <c r="H17" s="20">
        <f t="shared" si="2"/>
        <v>-5019</v>
      </c>
      <c r="I17" s="44">
        <f t="shared" si="3"/>
        <v>-14550</v>
      </c>
    </row>
    <row r="18" spans="1:12" x14ac:dyDescent="0.2">
      <c r="A18" s="65" t="s">
        <v>47</v>
      </c>
      <c r="B18" s="53">
        <v>209750</v>
      </c>
      <c r="C18" s="53">
        <v>70250</v>
      </c>
      <c r="D18" s="19">
        <v>221428</v>
      </c>
      <c r="E18" s="25">
        <f t="shared" si="0"/>
        <v>1.0556758045292014</v>
      </c>
      <c r="F18" s="171">
        <v>20457</v>
      </c>
      <c r="G18" s="181">
        <f t="shared" si="1"/>
        <v>0.29120284697508897</v>
      </c>
      <c r="H18" s="20">
        <f t="shared" si="2"/>
        <v>-200971</v>
      </c>
      <c r="I18" s="44">
        <f t="shared" si="3"/>
        <v>-49793</v>
      </c>
      <c r="L18" s="19"/>
    </row>
    <row r="19" spans="1:12" x14ac:dyDescent="0.2">
      <c r="A19" s="31" t="s">
        <v>85</v>
      </c>
      <c r="B19" s="53">
        <v>-2707000</v>
      </c>
      <c r="C19" s="53">
        <v>-3107000</v>
      </c>
      <c r="D19" s="19">
        <v>-3349696</v>
      </c>
      <c r="E19" s="25">
        <f t="shared" si="0"/>
        <v>1.237420022164758</v>
      </c>
      <c r="F19" s="171">
        <v>-3218224</v>
      </c>
      <c r="G19" s="181">
        <f t="shared" si="1"/>
        <v>1.0357978757644029</v>
      </c>
      <c r="H19" s="20">
        <f t="shared" si="2"/>
        <v>131472</v>
      </c>
      <c r="I19" s="44">
        <f t="shared" si="3"/>
        <v>-111224</v>
      </c>
      <c r="K19" s="19"/>
    </row>
    <row r="20" spans="1:12" x14ac:dyDescent="0.2">
      <c r="A20" s="31" t="s">
        <v>86</v>
      </c>
      <c r="B20" s="53">
        <v>-847300</v>
      </c>
      <c r="C20" s="53">
        <v>-847300</v>
      </c>
      <c r="D20" s="19">
        <v>-1011732</v>
      </c>
      <c r="E20" s="25">
        <f t="shared" si="0"/>
        <v>1.1940658562492623</v>
      </c>
      <c r="F20" s="171">
        <v>-1057454</v>
      </c>
      <c r="G20" s="181">
        <f t="shared" si="1"/>
        <v>1.2480278531806916</v>
      </c>
      <c r="H20" s="20">
        <f t="shared" si="2"/>
        <v>-45722</v>
      </c>
      <c r="I20" s="44">
        <f t="shared" si="3"/>
        <v>-210154</v>
      </c>
      <c r="J20" s="19"/>
      <c r="K20" s="19"/>
    </row>
    <row r="21" spans="1:12" x14ac:dyDescent="0.2">
      <c r="A21" s="65" t="s">
        <v>43</v>
      </c>
      <c r="B21" s="53">
        <v>2750602</v>
      </c>
      <c r="C21" s="53">
        <v>3081450</v>
      </c>
      <c r="D21" s="19">
        <v>2729739</v>
      </c>
      <c r="E21" s="25">
        <f t="shared" si="0"/>
        <v>0.99241511494574641</v>
      </c>
      <c r="F21" s="171">
        <v>3154364</v>
      </c>
      <c r="G21" s="181">
        <f t="shared" si="1"/>
        <v>1.023662236933911</v>
      </c>
      <c r="H21" s="20">
        <f t="shared" si="2"/>
        <v>424625</v>
      </c>
      <c r="I21" s="44">
        <f t="shared" si="3"/>
        <v>72914</v>
      </c>
      <c r="J21" s="19"/>
    </row>
    <row r="22" spans="1:12" x14ac:dyDescent="0.2">
      <c r="A22" s="65" t="s">
        <v>44</v>
      </c>
      <c r="B22" s="53">
        <v>931650</v>
      </c>
      <c r="C22" s="53">
        <v>942500</v>
      </c>
      <c r="D22" s="19">
        <v>896403</v>
      </c>
      <c r="E22" s="25">
        <f t="shared" si="0"/>
        <v>0.96216712284656258</v>
      </c>
      <c r="F22" s="171">
        <v>931230</v>
      </c>
      <c r="G22" s="181">
        <f t="shared" si="1"/>
        <v>0.98804244031830235</v>
      </c>
      <c r="H22" s="20">
        <f t="shared" si="2"/>
        <v>34827</v>
      </c>
      <c r="I22" s="44">
        <f t="shared" si="3"/>
        <v>-11270</v>
      </c>
      <c r="J22" s="19"/>
      <c r="K22" s="19"/>
    </row>
    <row r="23" spans="1:12" x14ac:dyDescent="0.2">
      <c r="A23" s="65"/>
      <c r="B23" s="53"/>
      <c r="C23" s="53"/>
      <c r="D23" s="19"/>
      <c r="E23" s="1"/>
      <c r="F23" s="171"/>
      <c r="G23" s="171"/>
      <c r="H23" s="20"/>
      <c r="I23" s="44"/>
    </row>
    <row r="24" spans="1:12" x14ac:dyDescent="0.2">
      <c r="A24" s="65" t="s">
        <v>19</v>
      </c>
      <c r="B24" s="53">
        <v>31314861</v>
      </c>
      <c r="C24" s="53">
        <v>34056467</v>
      </c>
      <c r="D24" s="19">
        <v>30642433</v>
      </c>
      <c r="E24" s="25">
        <f>D24/B24</f>
        <v>0.97852687259253679</v>
      </c>
      <c r="F24" s="171">
        <v>33983735</v>
      </c>
      <c r="G24" s="181">
        <f>F24/C24</f>
        <v>0.99786437037053788</v>
      </c>
      <c r="H24" s="20">
        <f>F24-D24</f>
        <v>3341302</v>
      </c>
      <c r="I24" s="44">
        <f>F24-C24</f>
        <v>-72732</v>
      </c>
    </row>
    <row r="25" spans="1:12" x14ac:dyDescent="0.2">
      <c r="A25" s="65" t="s">
        <v>20</v>
      </c>
      <c r="B25" s="53">
        <v>-750000</v>
      </c>
      <c r="C25" s="53">
        <v>-750000</v>
      </c>
      <c r="D25" s="19">
        <v>-750000</v>
      </c>
      <c r="E25" s="25">
        <v>0</v>
      </c>
      <c r="F25" s="171">
        <v>-750000</v>
      </c>
      <c r="G25" s="181">
        <f>F25/C25</f>
        <v>1</v>
      </c>
      <c r="H25" s="20">
        <f>F25-D25</f>
        <v>0</v>
      </c>
      <c r="I25" s="44">
        <f>F25-C25</f>
        <v>0</v>
      </c>
      <c r="K25" s="19"/>
    </row>
    <row r="26" spans="1:12" x14ac:dyDescent="0.2">
      <c r="A26" s="65"/>
      <c r="B26" s="53"/>
      <c r="C26" s="53"/>
      <c r="D26" s="19"/>
      <c r="E26" s="1"/>
      <c r="F26" s="171"/>
      <c r="G26" s="168"/>
      <c r="H26" s="20"/>
      <c r="I26" s="44"/>
      <c r="K26" s="19"/>
    </row>
    <row r="27" spans="1:12" x14ac:dyDescent="0.2">
      <c r="A27" s="65" t="s">
        <v>21</v>
      </c>
      <c r="B27" s="53">
        <v>1400000</v>
      </c>
      <c r="C27" s="53">
        <v>1800000</v>
      </c>
      <c r="D27" s="19">
        <v>2102405</v>
      </c>
      <c r="E27" s="25">
        <f>D27/B27</f>
        <v>1.5017178571428571</v>
      </c>
      <c r="F27" s="19">
        <v>1883932</v>
      </c>
      <c r="G27" s="25">
        <f>F27/C27</f>
        <v>1.0466288888888888</v>
      </c>
      <c r="H27" s="20">
        <f>F27-D27</f>
        <v>-218473</v>
      </c>
      <c r="I27" s="44">
        <f>F27-C27</f>
        <v>83932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316952</v>
      </c>
      <c r="C29" s="53">
        <v>316952</v>
      </c>
      <c r="D29" s="19">
        <v>367213</v>
      </c>
      <c r="E29" s="25">
        <f>D29/B29</f>
        <v>1.158576061990459</v>
      </c>
      <c r="F29" s="19">
        <v>521734</v>
      </c>
      <c r="G29" s="25">
        <f>F29/C29</f>
        <v>1.6460978318483557</v>
      </c>
      <c r="H29" s="20">
        <f>F29-D29</f>
        <v>154521</v>
      </c>
      <c r="I29" s="44">
        <f>F29-C29</f>
        <v>204782</v>
      </c>
      <c r="K29" s="63"/>
    </row>
    <row r="30" spans="1:12" x14ac:dyDescent="0.2">
      <c r="A30" s="65"/>
      <c r="B30" s="175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1227847</v>
      </c>
      <c r="C31" s="53">
        <v>1326258</v>
      </c>
      <c r="D31" s="19">
        <v>1280647</v>
      </c>
      <c r="E31" s="25">
        <f>D31/B31</f>
        <v>1.0430021004245642</v>
      </c>
      <c r="F31" s="19">
        <v>1275670</v>
      </c>
      <c r="G31" s="25">
        <f t="shared" ref="G31:G37" si="4">F31/C31</f>
        <v>0.96185659200547702</v>
      </c>
      <c r="H31" s="20">
        <f>F31-D31</f>
        <v>-4977</v>
      </c>
      <c r="I31" s="44">
        <f>F31-C31</f>
        <v>-50588</v>
      </c>
    </row>
    <row r="32" spans="1:12" x14ac:dyDescent="0.2">
      <c r="A32" s="65" t="s">
        <v>24</v>
      </c>
      <c r="B32" s="53">
        <v>427400</v>
      </c>
      <c r="C32" s="53">
        <v>247400</v>
      </c>
      <c r="D32" s="171">
        <v>228154</v>
      </c>
      <c r="E32" s="79">
        <f>D32/B32</f>
        <v>0.53381843706130094</v>
      </c>
      <c r="F32" s="83">
        <v>603243</v>
      </c>
      <c r="G32" s="25">
        <f t="shared" si="4"/>
        <v>2.4383306386418755</v>
      </c>
      <c r="H32" s="20">
        <f>F32-D32</f>
        <v>375089</v>
      </c>
      <c r="I32" s="44">
        <f>F32-C32</f>
        <v>355843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42</v>
      </c>
      <c r="B35" s="53">
        <v>100000</v>
      </c>
      <c r="C35" s="53">
        <v>100000</v>
      </c>
      <c r="D35" s="19">
        <v>140392</v>
      </c>
      <c r="E35" s="25">
        <f>D35/B35</f>
        <v>1.4039200000000001</v>
      </c>
      <c r="F35" s="19">
        <v>130525</v>
      </c>
      <c r="G35" s="25">
        <f t="shared" si="4"/>
        <v>1.30525</v>
      </c>
      <c r="H35" s="20">
        <f>F35-D35</f>
        <v>-9867</v>
      </c>
      <c r="I35" s="44">
        <f>F35-C35</f>
        <v>30525</v>
      </c>
      <c r="K35" s="19"/>
    </row>
    <row r="36" spans="1:12" x14ac:dyDescent="0.2">
      <c r="A36" s="65" t="s">
        <v>84</v>
      </c>
      <c r="B36" s="53">
        <v>450000</v>
      </c>
      <c r="C36" s="82">
        <v>468500</v>
      </c>
      <c r="D36" s="19">
        <v>472832</v>
      </c>
      <c r="E36" s="25">
        <f>D36/B36</f>
        <v>1.0507377777777778</v>
      </c>
      <c r="F36" s="19">
        <v>568278</v>
      </c>
      <c r="G36" s="25">
        <f t="shared" si="4"/>
        <v>1.2129733191035219</v>
      </c>
      <c r="H36" s="20">
        <f>F36-D36</f>
        <v>95446</v>
      </c>
      <c r="I36" s="44">
        <f>F36-C36</f>
        <v>99778</v>
      </c>
      <c r="K36" s="19"/>
    </row>
    <row r="37" spans="1:12" x14ac:dyDescent="0.2">
      <c r="A37" s="65" t="s">
        <v>26</v>
      </c>
      <c r="B37" s="53">
        <v>38100</v>
      </c>
      <c r="C37" s="82">
        <v>46600</v>
      </c>
      <c r="D37" s="19">
        <v>91272</v>
      </c>
      <c r="E37" s="25">
        <f>D37/B37</f>
        <v>2.3955905511811024</v>
      </c>
      <c r="F37" s="19">
        <v>105884</v>
      </c>
      <c r="G37" s="25">
        <f t="shared" si="4"/>
        <v>2.2721888412017166</v>
      </c>
      <c r="H37" s="20">
        <f>F37-D37</f>
        <v>14612</v>
      </c>
      <c r="I37" s="44">
        <f>F37-C37</f>
        <v>59284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66998728</v>
      </c>
      <c r="C39" s="53">
        <f>SUM(C8:C38)</f>
        <v>70871901</v>
      </c>
      <c r="D39" s="58">
        <f>SUM(D9:D37)</f>
        <v>66443331</v>
      </c>
      <c r="E39" s="25">
        <f>D39/B39</f>
        <v>0.99171033515740781</v>
      </c>
      <c r="F39" s="19">
        <f>SUM(F9:F37)</f>
        <v>71769155</v>
      </c>
      <c r="G39" s="25">
        <f>F39/C39</f>
        <v>1.0126602219968672</v>
      </c>
      <c r="H39" s="20">
        <f>SUM(H9:H37)</f>
        <v>5325824</v>
      </c>
      <c r="I39" s="44">
        <f>F39-C39</f>
        <v>897254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48</v>
      </c>
      <c r="B42" s="53">
        <v>47589732</v>
      </c>
      <c r="C42" s="82">
        <v>50191140</v>
      </c>
      <c r="D42" s="19">
        <v>47789524</v>
      </c>
      <c r="E42" s="25">
        <f t="shared" ref="E42:E49" si="5">D42/B42</f>
        <v>1.0041982165396519</v>
      </c>
      <c r="F42" s="171">
        <v>50525915</v>
      </c>
      <c r="G42" s="25">
        <f t="shared" ref="G42:G49" si="6">F42/C42</f>
        <v>1.006670001916673</v>
      </c>
      <c r="H42" s="20">
        <f t="shared" ref="H42:H50" si="7">F42-D42</f>
        <v>2736391</v>
      </c>
      <c r="I42" s="44">
        <f>F42-C42</f>
        <v>334775</v>
      </c>
      <c r="J42" s="168"/>
    </row>
    <row r="43" spans="1:12" x14ac:dyDescent="0.2">
      <c r="A43" s="65" t="s">
        <v>35</v>
      </c>
      <c r="B43" s="53">
        <v>3347726</v>
      </c>
      <c r="C43" s="82">
        <v>3681507</v>
      </c>
      <c r="D43" s="19">
        <v>3994913</v>
      </c>
      <c r="E43" s="25">
        <f t="shared" si="5"/>
        <v>1.1933213769585682</v>
      </c>
      <c r="F43" s="171">
        <v>4054253</v>
      </c>
      <c r="G43" s="25">
        <f t="shared" si="6"/>
        <v>1.1012482116698405</v>
      </c>
      <c r="H43" s="20">
        <f t="shared" si="7"/>
        <v>59340</v>
      </c>
      <c r="I43" s="44">
        <f t="shared" ref="I43:I50" si="8">F43-C43</f>
        <v>372746</v>
      </c>
      <c r="J43" s="168"/>
    </row>
    <row r="44" spans="1:12" x14ac:dyDescent="0.2">
      <c r="A44" s="65" t="s">
        <v>29</v>
      </c>
      <c r="B44" s="53">
        <v>3905770</v>
      </c>
      <c r="C44" s="82">
        <v>4614671</v>
      </c>
      <c r="D44" s="19">
        <v>4386055</v>
      </c>
      <c r="E44" s="25">
        <f t="shared" si="5"/>
        <v>1.1229680703164804</v>
      </c>
      <c r="F44" s="171">
        <v>4612982</v>
      </c>
      <c r="G44" s="25">
        <f t="shared" si="6"/>
        <v>0.99963399340928094</v>
      </c>
      <c r="H44" s="20">
        <f t="shared" si="7"/>
        <v>226927</v>
      </c>
      <c r="I44" s="44">
        <f t="shared" si="8"/>
        <v>-1689</v>
      </c>
      <c r="J44" s="168"/>
    </row>
    <row r="45" spans="1:12" x14ac:dyDescent="0.2">
      <c r="A45" s="65" t="s">
        <v>30</v>
      </c>
      <c r="B45" s="53">
        <v>3344266</v>
      </c>
      <c r="C45" s="82">
        <v>3779649</v>
      </c>
      <c r="D45" s="19">
        <v>2843439</v>
      </c>
      <c r="E45" s="25">
        <f t="shared" si="5"/>
        <v>0.85024307276992916</v>
      </c>
      <c r="F45" s="171">
        <v>3219004</v>
      </c>
      <c r="G45" s="25">
        <f t="shared" si="6"/>
        <v>0.85166744319379917</v>
      </c>
      <c r="H45" s="20">
        <f t="shared" si="7"/>
        <v>375565</v>
      </c>
      <c r="I45" s="44">
        <f t="shared" si="8"/>
        <v>-560645</v>
      </c>
      <c r="J45" s="168"/>
    </row>
    <row r="46" spans="1:12" x14ac:dyDescent="0.2">
      <c r="A46" s="65" t="s">
        <v>31</v>
      </c>
      <c r="B46" s="53">
        <v>2050277</v>
      </c>
      <c r="C46" s="82">
        <v>1983468</v>
      </c>
      <c r="D46" s="19">
        <v>0</v>
      </c>
      <c r="E46" s="25">
        <f t="shared" si="5"/>
        <v>0</v>
      </c>
      <c r="F46" s="171">
        <v>158804</v>
      </c>
      <c r="G46" s="25">
        <f t="shared" si="6"/>
        <v>8.006380743223486E-2</v>
      </c>
      <c r="H46" s="20">
        <f t="shared" si="7"/>
        <v>158804</v>
      </c>
      <c r="I46" s="44">
        <f t="shared" si="8"/>
        <v>-1824664</v>
      </c>
    </row>
    <row r="47" spans="1:12" x14ac:dyDescent="0.2">
      <c r="A47" s="65" t="s">
        <v>49</v>
      </c>
      <c r="B47" s="53">
        <v>1868781</v>
      </c>
      <c r="C47" s="82">
        <v>2812299</v>
      </c>
      <c r="D47" s="19">
        <v>2359169</v>
      </c>
      <c r="E47" s="25">
        <f t="shared" si="5"/>
        <v>1.2624106302450635</v>
      </c>
      <c r="F47" s="171">
        <v>2791216</v>
      </c>
      <c r="G47" s="25">
        <f t="shared" si="6"/>
        <v>0.9925032864570944</v>
      </c>
      <c r="H47" s="20">
        <f t="shared" si="7"/>
        <v>432047</v>
      </c>
      <c r="I47" s="44">
        <f t="shared" si="8"/>
        <v>-21083</v>
      </c>
      <c r="J47" s="168"/>
    </row>
    <row r="48" spans="1:12" x14ac:dyDescent="0.2">
      <c r="A48" s="65" t="s">
        <v>36</v>
      </c>
      <c r="B48" s="53">
        <v>784749</v>
      </c>
      <c r="C48" s="82">
        <v>438744</v>
      </c>
      <c r="D48" s="19">
        <v>816395</v>
      </c>
      <c r="E48" s="25">
        <f t="shared" si="5"/>
        <v>1.0403262699283464</v>
      </c>
      <c r="F48" s="171">
        <v>809383</v>
      </c>
      <c r="G48" s="25">
        <f t="shared" si="6"/>
        <v>1.8447728060098827</v>
      </c>
      <c r="H48" s="20">
        <f t="shared" si="7"/>
        <v>-7012</v>
      </c>
      <c r="I48" s="44">
        <f t="shared" si="8"/>
        <v>370639</v>
      </c>
    </row>
    <row r="49" spans="1:11" x14ac:dyDescent="0.2">
      <c r="A49" s="65" t="s">
        <v>71</v>
      </c>
      <c r="B49" s="53">
        <v>4099851</v>
      </c>
      <c r="C49" s="82">
        <v>3362847</v>
      </c>
      <c r="D49" s="19">
        <v>4374694</v>
      </c>
      <c r="E49" s="25">
        <f t="shared" si="5"/>
        <v>1.0670373142828848</v>
      </c>
      <c r="F49" s="171">
        <v>3366367</v>
      </c>
      <c r="G49" s="25">
        <f t="shared" si="6"/>
        <v>1.0010467321290561</v>
      </c>
      <c r="H49" s="20">
        <f t="shared" si="7"/>
        <v>-1008327</v>
      </c>
      <c r="I49" s="44">
        <f t="shared" si="8"/>
        <v>3520</v>
      </c>
    </row>
    <row r="50" spans="1:11" x14ac:dyDescent="0.2">
      <c r="A50" s="65" t="s">
        <v>32</v>
      </c>
      <c r="B50" s="53">
        <v>7576</v>
      </c>
      <c r="C50" s="82">
        <v>7576</v>
      </c>
      <c r="D50" s="19">
        <v>3841</v>
      </c>
      <c r="E50" s="25">
        <f>D50/B50</f>
        <v>0.50699577613516367</v>
      </c>
      <c r="F50" s="171">
        <v>4211</v>
      </c>
      <c r="G50" s="25">
        <f>F50/C50</f>
        <v>0.55583421330517424</v>
      </c>
      <c r="H50" s="20">
        <f t="shared" si="7"/>
        <v>370</v>
      </c>
      <c r="I50" s="44">
        <f t="shared" si="8"/>
        <v>-3365</v>
      </c>
    </row>
    <row r="51" spans="1:11" x14ac:dyDescent="0.2">
      <c r="A51" s="65"/>
      <c r="B51" s="53"/>
      <c r="C51" s="82"/>
      <c r="D51" s="19"/>
      <c r="E51" s="25"/>
      <c r="F51" s="19"/>
      <c r="G51" s="25"/>
      <c r="H51" s="20"/>
      <c r="I51" s="44"/>
    </row>
    <row r="52" spans="1:11" x14ac:dyDescent="0.2">
      <c r="A52" s="178" t="s">
        <v>669</v>
      </c>
      <c r="B52" s="53">
        <f>SUM(B42:B51)</f>
        <v>66998728</v>
      </c>
      <c r="C52" s="53">
        <f>SUM(C42:C51)</f>
        <v>70871901</v>
      </c>
      <c r="D52" s="19">
        <f>SUM(D42:D51)</f>
        <v>66568030</v>
      </c>
      <c r="E52" s="25">
        <f>D52/B52</f>
        <v>0.99357154959718041</v>
      </c>
      <c r="F52" s="19">
        <f>SUM(F42:F51)</f>
        <v>69542135</v>
      </c>
      <c r="G52" s="25">
        <f>F52/C52</f>
        <v>0.98123704908098908</v>
      </c>
      <c r="H52" s="20">
        <f>SUM(H42:H51)</f>
        <v>2974105</v>
      </c>
      <c r="I52" s="44">
        <f>SUM(I42:I51)</f>
        <v>-1329766</v>
      </c>
    </row>
    <row r="53" spans="1:11" x14ac:dyDescent="0.2">
      <c r="A53" s="65"/>
      <c r="B53" s="53"/>
      <c r="C53" s="82"/>
      <c r="D53" s="19"/>
      <c r="E53" s="25"/>
      <c r="F53" s="19"/>
      <c r="G53" s="25"/>
      <c r="H53" s="20"/>
      <c r="I53" s="44"/>
    </row>
    <row r="54" spans="1:11" ht="13.5" thickBot="1" x14ac:dyDescent="0.25">
      <c r="A54" s="65" t="s">
        <v>670</v>
      </c>
      <c r="B54" s="53"/>
      <c r="C54" s="82"/>
      <c r="D54" s="187">
        <f>D39-D52</f>
        <v>-124699</v>
      </c>
      <c r="E54" s="25"/>
      <c r="F54" s="188">
        <f>F39-F52</f>
        <v>2227020</v>
      </c>
      <c r="H54" s="189">
        <f>H39-H52</f>
        <v>2351719</v>
      </c>
      <c r="I54" s="190">
        <f>I39-I52</f>
        <v>2227020</v>
      </c>
    </row>
    <row r="55" spans="1:11" x14ac:dyDescent="0.2">
      <c r="A55" s="65"/>
      <c r="B55" s="53"/>
      <c r="C55" s="82"/>
      <c r="D55" s="19"/>
      <c r="E55" s="25"/>
      <c r="F55" s="19"/>
      <c r="G55" s="25"/>
      <c r="H55" s="20"/>
      <c r="I55" s="44"/>
    </row>
    <row r="56" spans="1:11" x14ac:dyDescent="0.2">
      <c r="A56" s="178" t="s">
        <v>667</v>
      </c>
      <c r="B56" s="53"/>
      <c r="C56" s="82"/>
      <c r="D56" s="19">
        <v>1882885</v>
      </c>
      <c r="E56" s="25"/>
      <c r="F56" s="19"/>
      <c r="G56" s="25"/>
      <c r="H56" s="20">
        <f t="shared" ref="H56:H57" si="9">F56-D56</f>
        <v>-1882885</v>
      </c>
      <c r="I56" s="44">
        <f t="shared" ref="I56:I57" si="10">F56-C56</f>
        <v>0</v>
      </c>
      <c r="J56" s="168" t="s">
        <v>671</v>
      </c>
    </row>
    <row r="57" spans="1:11" x14ac:dyDescent="0.2">
      <c r="A57" s="178" t="s">
        <v>668</v>
      </c>
      <c r="B57" s="71"/>
      <c r="C57" s="53"/>
      <c r="D57" s="58">
        <v>-214840</v>
      </c>
      <c r="E57" s="1"/>
      <c r="F57" s="19"/>
      <c r="G57" s="25"/>
      <c r="H57" s="20">
        <f t="shared" si="9"/>
        <v>214840</v>
      </c>
      <c r="I57" s="44">
        <f t="shared" si="10"/>
        <v>0</v>
      </c>
      <c r="J57" s="168" t="s">
        <v>671</v>
      </c>
    </row>
    <row r="58" spans="1:11" x14ac:dyDescent="0.2">
      <c r="A58" s="65"/>
      <c r="B58" s="71"/>
      <c r="C58" s="53"/>
      <c r="D58" s="58"/>
      <c r="E58" s="1"/>
      <c r="F58" s="19"/>
      <c r="H58" s="20"/>
      <c r="I58" s="44"/>
    </row>
    <row r="59" spans="1:11" x14ac:dyDescent="0.2">
      <c r="A59" s="68" t="s">
        <v>45</v>
      </c>
      <c r="B59" s="53">
        <f>SUM(B42:B50)</f>
        <v>66998728</v>
      </c>
      <c r="C59" s="53">
        <f>SUM(C42:C50)</f>
        <v>70871901</v>
      </c>
      <c r="D59" s="58">
        <f>SUM(D52,D56:D57)</f>
        <v>68236075</v>
      </c>
      <c r="E59" s="25">
        <f>D59/B59</f>
        <v>1.0184682162921064</v>
      </c>
      <c r="F59" s="19">
        <f>SUM(F52,F56:F57)</f>
        <v>69542135</v>
      </c>
      <c r="G59" s="25">
        <f>F59/C59</f>
        <v>0.98123704908098908</v>
      </c>
      <c r="H59" s="20">
        <f>SUM(H52,H56:H57)</f>
        <v>1306060</v>
      </c>
      <c r="I59" s="44">
        <f>F59-C59</f>
        <v>-1329766</v>
      </c>
      <c r="J59" s="88"/>
      <c r="K59" s="19"/>
    </row>
    <row r="60" spans="1:11" x14ac:dyDescent="0.2">
      <c r="A60" s="65"/>
      <c r="B60" s="53"/>
      <c r="C60" s="53"/>
      <c r="D60" s="58"/>
      <c r="E60" s="1"/>
      <c r="F60" s="19"/>
      <c r="H60" s="20"/>
      <c r="I60" s="44"/>
    </row>
    <row r="61" spans="1:11" ht="13.5" thickBot="1" x14ac:dyDescent="0.25">
      <c r="A61" s="65" t="s">
        <v>41</v>
      </c>
      <c r="B61" s="55">
        <f>B39-B59</f>
        <v>0</v>
      </c>
      <c r="C61" s="55">
        <f>C39-C59</f>
        <v>0</v>
      </c>
      <c r="D61" s="60">
        <f>D39-D59</f>
        <v>-1792744</v>
      </c>
      <c r="E61" s="25"/>
      <c r="F61" s="40">
        <f>F39-F59</f>
        <v>2227020</v>
      </c>
      <c r="H61" s="41">
        <f>H39-H59</f>
        <v>4019764</v>
      </c>
      <c r="I61" s="45">
        <f>F61-C61</f>
        <v>2227020</v>
      </c>
      <c r="J61" s="17"/>
      <c r="K61" s="17"/>
    </row>
    <row r="62" spans="1:11" ht="13.5" thickTop="1" x14ac:dyDescent="0.2">
      <c r="A62" s="70"/>
      <c r="B62" s="72"/>
      <c r="C62" s="47"/>
      <c r="D62" s="61"/>
      <c r="E62" s="23"/>
      <c r="F62" s="23"/>
      <c r="G62" s="23"/>
      <c r="H62" s="24"/>
      <c r="I62" s="36"/>
    </row>
    <row r="63" spans="1:11" x14ac:dyDescent="0.2">
      <c r="A63" s="13"/>
      <c r="D63" s="17"/>
      <c r="F63" s="17"/>
      <c r="H63" s="17"/>
    </row>
    <row r="64" spans="1:11" x14ac:dyDescent="0.2">
      <c r="D64" s="39"/>
      <c r="F64" s="19"/>
    </row>
    <row r="65" spans="4:6" x14ac:dyDescent="0.2">
      <c r="D65" s="17"/>
    </row>
    <row r="66" spans="4:6" x14ac:dyDescent="0.2">
      <c r="D66" s="17"/>
    </row>
    <row r="67" spans="4:6" x14ac:dyDescent="0.2">
      <c r="D67" s="17"/>
    </row>
    <row r="71" spans="4:6" x14ac:dyDescent="0.2">
      <c r="F71" s="19"/>
    </row>
  </sheetData>
  <sortState ref="A2:I71">
    <sortCondition ref="A1"/>
    <sortCondition ref="C1"/>
  </sortState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31"/>
  <sheetViews>
    <sheetView zoomScale="73" zoomScaleNormal="90" workbookViewId="0">
      <selection activeCell="O12" sqref="O12"/>
    </sheetView>
  </sheetViews>
  <sheetFormatPr defaultRowHeight="12.75" x14ac:dyDescent="0.2"/>
  <cols>
    <col min="1" max="1" width="34.140625" bestFit="1" customWidth="1"/>
    <col min="2" max="11" width="17.5703125" customWidth="1"/>
  </cols>
  <sheetData>
    <row r="1" spans="1:11" ht="82.5" customHeight="1" x14ac:dyDescent="0.2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8" x14ac:dyDescent="0.25">
      <c r="A2" s="195" t="s">
        <v>59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</row>
    <row r="4" spans="1:11" ht="23.25" x14ac:dyDescent="0.35">
      <c r="A4" s="99"/>
      <c r="B4" s="196">
        <v>45535</v>
      </c>
      <c r="C4" s="197"/>
      <c r="D4" s="197"/>
      <c r="E4" s="197"/>
      <c r="F4" s="198"/>
      <c r="G4" s="199">
        <v>45900</v>
      </c>
      <c r="H4" s="200"/>
      <c r="I4" s="200"/>
      <c r="J4" s="200"/>
      <c r="K4" s="201"/>
    </row>
    <row r="5" spans="1:11" ht="23.25" x14ac:dyDescent="0.35">
      <c r="A5" s="100"/>
      <c r="B5" s="101" t="s">
        <v>60</v>
      </c>
      <c r="C5" s="102" t="s">
        <v>61</v>
      </c>
      <c r="D5" s="102" t="s">
        <v>63</v>
      </c>
      <c r="E5" s="102" t="s">
        <v>87</v>
      </c>
      <c r="F5" s="103" t="s">
        <v>33</v>
      </c>
      <c r="G5" s="101" t="s">
        <v>60</v>
      </c>
      <c r="H5" s="102" t="s">
        <v>61</v>
      </c>
      <c r="I5" s="102" t="s">
        <v>63</v>
      </c>
      <c r="J5" s="102" t="s">
        <v>87</v>
      </c>
      <c r="K5" s="103" t="s">
        <v>33</v>
      </c>
    </row>
    <row r="6" spans="1:11" ht="23.25" x14ac:dyDescent="0.35">
      <c r="A6" s="104"/>
      <c r="B6" s="105" t="s">
        <v>62</v>
      </c>
      <c r="C6" s="106" t="s">
        <v>62</v>
      </c>
      <c r="D6" s="106" t="s">
        <v>76</v>
      </c>
      <c r="E6" s="106" t="s">
        <v>31</v>
      </c>
      <c r="F6" s="107"/>
      <c r="G6" s="105" t="s">
        <v>62</v>
      </c>
      <c r="H6" s="106" t="s">
        <v>62</v>
      </c>
      <c r="I6" s="106" t="s">
        <v>76</v>
      </c>
      <c r="J6" s="106" t="s">
        <v>31</v>
      </c>
      <c r="K6" s="107"/>
    </row>
    <row r="7" spans="1:11" ht="15" x14ac:dyDescent="0.25">
      <c r="A7" s="108" t="s">
        <v>64</v>
      </c>
      <c r="B7" s="109"/>
      <c r="C7" s="110"/>
      <c r="D7" s="110"/>
      <c r="E7" s="112"/>
      <c r="F7" s="111"/>
      <c r="G7" s="109"/>
      <c r="H7" s="112"/>
      <c r="I7" s="112"/>
      <c r="J7" s="112"/>
      <c r="K7" s="113"/>
    </row>
    <row r="8" spans="1:11" x14ac:dyDescent="0.2">
      <c r="A8" s="172" t="s">
        <v>89</v>
      </c>
      <c r="B8" s="116">
        <v>-6995024</v>
      </c>
      <c r="C8" s="117">
        <v>-1853717</v>
      </c>
      <c r="D8" s="117"/>
      <c r="E8" s="117">
        <v>8890717</v>
      </c>
      <c r="F8" s="125">
        <f>SUM(B8:E8)</f>
        <v>41976</v>
      </c>
      <c r="G8" s="176">
        <f>+-4876487+1</f>
        <v>-4876486</v>
      </c>
      <c r="H8" s="117">
        <f>+-2904096-1</f>
        <v>-2904097</v>
      </c>
      <c r="I8" s="117"/>
      <c r="J8" s="185">
        <v>8536970</v>
      </c>
      <c r="K8" s="126">
        <f>SUM(G8:J8)</f>
        <v>756387</v>
      </c>
    </row>
    <row r="9" spans="1:11" x14ac:dyDescent="0.2">
      <c r="A9" s="173" t="s">
        <v>90</v>
      </c>
      <c r="B9" s="118">
        <v>1426</v>
      </c>
      <c r="C9" s="120"/>
      <c r="D9" s="120"/>
      <c r="E9" s="119"/>
      <c r="F9" s="127">
        <f t="shared" ref="F9:F13" si="0">SUM(B9:E9)</f>
        <v>1426</v>
      </c>
      <c r="G9" s="177">
        <v>5746</v>
      </c>
      <c r="H9" s="119"/>
      <c r="I9" s="119"/>
      <c r="J9" s="119"/>
      <c r="K9" s="128">
        <f t="shared" ref="K9:K13" si="1">SUM(G9:J9)</f>
        <v>5746</v>
      </c>
    </row>
    <row r="10" spans="1:11" x14ac:dyDescent="0.2">
      <c r="A10" s="172" t="s">
        <v>91</v>
      </c>
      <c r="B10" s="118">
        <v>1296</v>
      </c>
      <c r="C10" s="120"/>
      <c r="D10" s="120"/>
      <c r="E10" s="120"/>
      <c r="F10" s="127">
        <f t="shared" si="0"/>
        <v>1296</v>
      </c>
      <c r="G10" s="177"/>
      <c r="H10" s="120"/>
      <c r="I10" s="120"/>
      <c r="J10" s="120"/>
      <c r="K10" s="128">
        <f t="shared" si="1"/>
        <v>0</v>
      </c>
    </row>
    <row r="11" spans="1:11" x14ac:dyDescent="0.2">
      <c r="A11" s="173" t="s">
        <v>92</v>
      </c>
      <c r="B11" s="118"/>
      <c r="C11" s="120">
        <v>13189</v>
      </c>
      <c r="D11" s="120"/>
      <c r="E11" s="120"/>
      <c r="F11" s="127">
        <f t="shared" si="0"/>
        <v>13189</v>
      </c>
      <c r="G11" s="177"/>
      <c r="H11" s="120">
        <v>29137</v>
      </c>
      <c r="I11" s="120"/>
      <c r="J11" s="120"/>
      <c r="K11" s="128">
        <f t="shared" si="1"/>
        <v>29137</v>
      </c>
    </row>
    <row r="12" spans="1:11" x14ac:dyDescent="0.2">
      <c r="A12" s="172" t="s">
        <v>93</v>
      </c>
      <c r="B12" s="118">
        <v>11497</v>
      </c>
      <c r="C12" s="120"/>
      <c r="D12" s="120"/>
      <c r="E12" s="120"/>
      <c r="F12" s="127">
        <f t="shared" si="0"/>
        <v>11497</v>
      </c>
      <c r="G12" s="177">
        <v>209308</v>
      </c>
      <c r="H12" s="120"/>
      <c r="I12" s="120"/>
      <c r="J12" s="120"/>
      <c r="K12" s="128">
        <f t="shared" si="1"/>
        <v>209308</v>
      </c>
    </row>
    <row r="13" spans="1:11" x14ac:dyDescent="0.2">
      <c r="A13" s="173" t="s">
        <v>94</v>
      </c>
      <c r="B13" s="118">
        <v>8299</v>
      </c>
      <c r="C13" s="120"/>
      <c r="D13" s="120"/>
      <c r="E13" s="120"/>
      <c r="F13" s="127">
        <f t="shared" si="0"/>
        <v>8299</v>
      </c>
      <c r="G13" s="177">
        <v>5252</v>
      </c>
      <c r="H13" s="120"/>
      <c r="I13" s="120"/>
      <c r="J13" s="120"/>
      <c r="K13" s="128">
        <f t="shared" si="1"/>
        <v>5252</v>
      </c>
    </row>
    <row r="14" spans="1:11" ht="15" x14ac:dyDescent="0.25">
      <c r="A14" s="129" t="s">
        <v>65</v>
      </c>
      <c r="B14" s="130">
        <f t="shared" ref="B14:E14" si="2">SUM(B7:B13)</f>
        <v>-6972506</v>
      </c>
      <c r="C14" s="131">
        <f t="shared" si="2"/>
        <v>-1840528</v>
      </c>
      <c r="D14" s="131">
        <f t="shared" si="2"/>
        <v>0</v>
      </c>
      <c r="E14" s="131">
        <f t="shared" si="2"/>
        <v>8890717</v>
      </c>
      <c r="F14" s="132">
        <f>SUM(F7:F13)</f>
        <v>77683</v>
      </c>
      <c r="G14" s="130">
        <f t="shared" ref="G14:K14" si="3">SUM(G7:G13)</f>
        <v>-4656180</v>
      </c>
      <c r="H14" s="131">
        <f t="shared" si="3"/>
        <v>-2874960</v>
      </c>
      <c r="I14" s="131">
        <f t="shared" si="3"/>
        <v>0</v>
      </c>
      <c r="J14" s="131">
        <f t="shared" si="3"/>
        <v>8536970</v>
      </c>
      <c r="K14" s="133">
        <f t="shared" si="3"/>
        <v>1005830</v>
      </c>
    </row>
    <row r="15" spans="1:11" ht="15" x14ac:dyDescent="0.25">
      <c r="A15" s="129" t="s">
        <v>66</v>
      </c>
      <c r="B15" s="134">
        <v>2613</v>
      </c>
      <c r="C15" s="135"/>
      <c r="D15" s="135"/>
      <c r="E15" s="135"/>
      <c r="F15" s="136">
        <f>B15</f>
        <v>2613</v>
      </c>
      <c r="G15" s="134">
        <v>2760</v>
      </c>
      <c r="H15" s="135"/>
      <c r="I15" s="135"/>
      <c r="J15" s="135"/>
      <c r="K15" s="136">
        <f>G15</f>
        <v>2760</v>
      </c>
    </row>
    <row r="16" spans="1:11" ht="15" x14ac:dyDescent="0.25">
      <c r="A16" s="108" t="s">
        <v>67</v>
      </c>
      <c r="B16" s="118"/>
      <c r="C16" s="119"/>
      <c r="D16" s="119"/>
      <c r="E16" s="119"/>
      <c r="F16" s="137"/>
      <c r="G16" s="118"/>
      <c r="H16" s="119"/>
      <c r="I16" s="119"/>
      <c r="J16" s="119"/>
      <c r="K16" s="137"/>
    </row>
    <row r="17" spans="1:11" x14ac:dyDescent="0.2">
      <c r="A17" s="173" t="s">
        <v>95</v>
      </c>
      <c r="B17" s="177">
        <v>10844022</v>
      </c>
      <c r="C17" s="179"/>
      <c r="D17" s="179">
        <v>600542</v>
      </c>
      <c r="E17" s="119"/>
      <c r="F17" s="137">
        <f>SUM(B17:E17)</f>
        <v>11444564</v>
      </c>
      <c r="G17" s="182">
        <v>9313423</v>
      </c>
      <c r="H17" s="179"/>
      <c r="I17" s="179">
        <v>867166</v>
      </c>
      <c r="J17" s="119"/>
      <c r="K17" s="137">
        <f>SUM(G17:J17)</f>
        <v>10180589</v>
      </c>
    </row>
    <row r="18" spans="1:11" x14ac:dyDescent="0.2">
      <c r="A18" s="173" t="s">
        <v>96</v>
      </c>
      <c r="B18" s="177">
        <v>9519715</v>
      </c>
      <c r="C18" s="179"/>
      <c r="D18" s="179"/>
      <c r="E18" s="119"/>
      <c r="F18" s="137">
        <f t="shared" ref="F18:F28" si="4">SUM(B18:E18)</f>
        <v>9519715</v>
      </c>
      <c r="G18" s="182">
        <v>9974914</v>
      </c>
      <c r="H18" s="179"/>
      <c r="I18" s="179"/>
      <c r="J18" s="119"/>
      <c r="K18" s="137">
        <f t="shared" ref="K18:K28" si="5">SUM(G18:J18)</f>
        <v>9974914</v>
      </c>
    </row>
    <row r="19" spans="1:11" x14ac:dyDescent="0.2">
      <c r="A19" s="172" t="s">
        <v>97</v>
      </c>
      <c r="B19" s="177">
        <v>103200</v>
      </c>
      <c r="C19" s="180"/>
      <c r="D19" s="180">
        <v>15687</v>
      </c>
      <c r="E19" s="120"/>
      <c r="F19" s="137">
        <f t="shared" si="4"/>
        <v>118887</v>
      </c>
      <c r="G19" s="182">
        <v>413744</v>
      </c>
      <c r="H19" s="183"/>
      <c r="I19" s="183">
        <v>56587</v>
      </c>
      <c r="J19" s="120"/>
      <c r="K19" s="137">
        <f t="shared" si="5"/>
        <v>470331</v>
      </c>
    </row>
    <row r="20" spans="1:11" x14ac:dyDescent="0.2">
      <c r="A20" s="173" t="s">
        <v>98</v>
      </c>
      <c r="B20" s="177">
        <v>220</v>
      </c>
      <c r="C20" s="180"/>
      <c r="D20" s="180"/>
      <c r="E20" s="120"/>
      <c r="F20" s="137">
        <f t="shared" si="4"/>
        <v>220</v>
      </c>
      <c r="G20" s="182">
        <v>230</v>
      </c>
      <c r="H20" s="183"/>
      <c r="I20" s="183"/>
      <c r="J20" s="120"/>
      <c r="K20" s="137">
        <f t="shared" si="5"/>
        <v>230</v>
      </c>
    </row>
    <row r="21" spans="1:11" x14ac:dyDescent="0.2">
      <c r="A21" s="172" t="s">
        <v>99</v>
      </c>
      <c r="B21" s="177">
        <v>9794</v>
      </c>
      <c r="C21" s="180"/>
      <c r="D21" s="180"/>
      <c r="E21" s="120"/>
      <c r="F21" s="137">
        <f t="shared" si="4"/>
        <v>9794</v>
      </c>
      <c r="G21" s="182">
        <v>10244</v>
      </c>
      <c r="H21" s="183"/>
      <c r="I21" s="183"/>
      <c r="J21" s="120"/>
      <c r="K21" s="137">
        <f t="shared" si="5"/>
        <v>10244</v>
      </c>
    </row>
    <row r="22" spans="1:11" x14ac:dyDescent="0.2">
      <c r="A22" s="172" t="s">
        <v>138</v>
      </c>
      <c r="B22" s="118"/>
      <c r="C22" s="120"/>
      <c r="D22" s="120"/>
      <c r="E22" s="120"/>
      <c r="F22" s="137">
        <f t="shared" si="4"/>
        <v>0</v>
      </c>
      <c r="G22" s="118"/>
      <c r="H22" s="120"/>
      <c r="I22" s="120"/>
      <c r="J22" s="120"/>
      <c r="K22" s="137">
        <f t="shared" si="5"/>
        <v>0</v>
      </c>
    </row>
    <row r="23" spans="1:11" x14ac:dyDescent="0.2">
      <c r="A23" s="172" t="s">
        <v>187</v>
      </c>
      <c r="B23" s="177">
        <v>4363234</v>
      </c>
      <c r="C23" s="180"/>
      <c r="D23" s="180"/>
      <c r="E23" s="120"/>
      <c r="F23" s="137">
        <f>SUM(B23:E23)</f>
        <v>4363234</v>
      </c>
      <c r="G23" s="182"/>
      <c r="H23" s="183"/>
      <c r="I23" s="183"/>
      <c r="J23" s="120"/>
      <c r="K23" s="137">
        <f>SUM(G23:J23)</f>
        <v>0</v>
      </c>
    </row>
    <row r="24" spans="1:11" x14ac:dyDescent="0.2">
      <c r="A24" s="172" t="s">
        <v>107</v>
      </c>
      <c r="B24" s="118">
        <v>8702882</v>
      </c>
      <c r="C24" s="120"/>
      <c r="D24" s="120"/>
      <c r="E24" s="120"/>
      <c r="F24" s="137">
        <f t="shared" si="4"/>
        <v>8702882</v>
      </c>
      <c r="G24" s="118"/>
      <c r="H24" s="120"/>
      <c r="I24" s="120"/>
      <c r="J24" s="120"/>
      <c r="K24" s="137">
        <f t="shared" si="5"/>
        <v>0</v>
      </c>
    </row>
    <row r="25" spans="1:11" x14ac:dyDescent="0.2">
      <c r="A25" s="172" t="s">
        <v>156</v>
      </c>
      <c r="B25" s="118"/>
      <c r="C25" s="120"/>
      <c r="D25" s="120"/>
      <c r="E25" s="120"/>
      <c r="F25" s="137">
        <f t="shared" si="4"/>
        <v>0</v>
      </c>
      <c r="G25" s="118"/>
      <c r="H25" s="120"/>
      <c r="I25" s="120"/>
      <c r="J25" s="120"/>
      <c r="K25" s="137">
        <f t="shared" si="5"/>
        <v>0</v>
      </c>
    </row>
    <row r="26" spans="1:11" x14ac:dyDescent="0.2">
      <c r="A26" s="172" t="s">
        <v>136</v>
      </c>
      <c r="B26" s="118"/>
      <c r="C26" s="120"/>
      <c r="D26" s="120"/>
      <c r="E26" s="120"/>
      <c r="F26" s="137">
        <f t="shared" si="4"/>
        <v>0</v>
      </c>
      <c r="G26" s="118"/>
      <c r="H26" s="120"/>
      <c r="I26" s="120"/>
      <c r="J26" s="120"/>
      <c r="K26" s="137">
        <f t="shared" si="5"/>
        <v>0</v>
      </c>
    </row>
    <row r="27" spans="1:11" x14ac:dyDescent="0.2">
      <c r="A27" s="172" t="s">
        <v>188</v>
      </c>
      <c r="B27" s="118"/>
      <c r="C27" s="120"/>
      <c r="D27" s="120"/>
      <c r="E27" s="120"/>
      <c r="F27" s="137">
        <f t="shared" si="4"/>
        <v>0</v>
      </c>
      <c r="G27" s="118">
        <v>4564507</v>
      </c>
      <c r="H27" s="120"/>
      <c r="I27" s="120"/>
      <c r="J27" s="120"/>
      <c r="K27" s="137">
        <f t="shared" si="5"/>
        <v>4564507</v>
      </c>
    </row>
    <row r="28" spans="1:11" x14ac:dyDescent="0.2">
      <c r="A28" s="172" t="s">
        <v>128</v>
      </c>
      <c r="B28" s="118"/>
      <c r="C28" s="120"/>
      <c r="D28" s="120"/>
      <c r="E28" s="120"/>
      <c r="F28" s="137">
        <f t="shared" si="4"/>
        <v>0</v>
      </c>
      <c r="G28" s="118">
        <v>9171957</v>
      </c>
      <c r="H28" s="120"/>
      <c r="I28" s="120"/>
      <c r="J28" s="120"/>
      <c r="K28" s="137">
        <f t="shared" si="5"/>
        <v>9171957</v>
      </c>
    </row>
    <row r="29" spans="1:11" ht="15" x14ac:dyDescent="0.25">
      <c r="A29" s="129" t="s">
        <v>68</v>
      </c>
      <c r="B29" s="184">
        <f>SUM(B16:B28)</f>
        <v>33543067</v>
      </c>
      <c r="C29" s="131">
        <f t="shared" ref="C29:K29" si="6">SUM(C16:C28)</f>
        <v>0</v>
      </c>
      <c r="D29" s="131">
        <f t="shared" si="6"/>
        <v>616229</v>
      </c>
      <c r="E29" s="131">
        <f t="shared" si="6"/>
        <v>0</v>
      </c>
      <c r="F29" s="132">
        <f t="shared" si="6"/>
        <v>34159296</v>
      </c>
      <c r="G29" s="184">
        <f>SUM(G16:G28)</f>
        <v>33449019</v>
      </c>
      <c r="H29" s="131">
        <f t="shared" si="6"/>
        <v>0</v>
      </c>
      <c r="I29" s="131">
        <f t="shared" si="6"/>
        <v>923753</v>
      </c>
      <c r="J29" s="131">
        <f t="shared" si="6"/>
        <v>0</v>
      </c>
      <c r="K29" s="132">
        <f t="shared" si="6"/>
        <v>34372772</v>
      </c>
    </row>
    <row r="30" spans="1:11" ht="15" customHeight="1" x14ac:dyDescent="0.25">
      <c r="A30" s="114" t="s">
        <v>69</v>
      </c>
      <c r="B30" s="138">
        <f>B29+B15+B14</f>
        <v>26573174</v>
      </c>
      <c r="C30" s="139">
        <f>C14+C15+C29</f>
        <v>-1840528</v>
      </c>
      <c r="D30" s="139">
        <f>D29+D14</f>
        <v>616229</v>
      </c>
      <c r="E30" s="139">
        <f>E29+E14</f>
        <v>8890717</v>
      </c>
      <c r="F30" s="140">
        <f>F29+F15+F14</f>
        <v>34239592</v>
      </c>
      <c r="G30" s="138">
        <f>G14+G15+G29</f>
        <v>28795599</v>
      </c>
      <c r="H30" s="139">
        <f>H29+H14</f>
        <v>-2874960</v>
      </c>
      <c r="I30" s="139">
        <f>I29+I14</f>
        <v>923753</v>
      </c>
      <c r="J30" s="139">
        <f>J29+J14</f>
        <v>8536970</v>
      </c>
      <c r="K30" s="140">
        <f>K29+K15+K14</f>
        <v>35381362</v>
      </c>
    </row>
    <row r="31" spans="1:11" ht="15" x14ac:dyDescent="0.2">
      <c r="F31" s="115"/>
      <c r="G31" s="115"/>
      <c r="H31" s="115"/>
      <c r="I31" s="115"/>
      <c r="J31" s="115"/>
      <c r="K31" s="115"/>
    </row>
  </sheetData>
  <mergeCells count="3">
    <mergeCell ref="A2:K2"/>
    <mergeCell ref="B4:F4"/>
    <mergeCell ref="G4:K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95"/>
  <sheetViews>
    <sheetView zoomScaleNormal="100" workbookViewId="0">
      <selection activeCell="B331" sqref="B331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5"/>
      <c r="B1" s="206"/>
      <c r="C1" s="206"/>
      <c r="D1" s="207"/>
    </row>
    <row r="2" spans="1:14" ht="19.5" customHeight="1" x14ac:dyDescent="0.25">
      <c r="A2" s="202" t="s">
        <v>189</v>
      </c>
      <c r="B2" s="203"/>
      <c r="C2" s="203"/>
      <c r="D2" s="204"/>
    </row>
    <row r="3" spans="1:14" ht="19.5" customHeight="1" x14ac:dyDescent="0.25">
      <c r="A3" s="121" t="s">
        <v>37</v>
      </c>
      <c r="B3" s="151" t="s">
        <v>70</v>
      </c>
      <c r="C3" s="87" t="s">
        <v>38</v>
      </c>
      <c r="D3" s="122" t="s">
        <v>39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249</v>
      </c>
      <c r="B5" s="46" t="s">
        <v>659</v>
      </c>
      <c r="C5" s="159">
        <v>3453049.6</v>
      </c>
      <c r="D5" s="123">
        <v>45880</v>
      </c>
      <c r="E5" s="46"/>
    </row>
    <row r="6" spans="1:14" ht="19.5" customHeight="1" x14ac:dyDescent="0.2">
      <c r="A6" s="56" t="s">
        <v>251</v>
      </c>
      <c r="B6" s="46" t="s">
        <v>250</v>
      </c>
      <c r="C6" s="160">
        <v>1364400</v>
      </c>
      <c r="D6" s="95">
        <v>45883</v>
      </c>
      <c r="E6" s="46"/>
    </row>
    <row r="7" spans="1:14" ht="19.5" customHeight="1" x14ac:dyDescent="0.2">
      <c r="A7" s="56" t="s">
        <v>252</v>
      </c>
      <c r="B7" s="46" t="s">
        <v>253</v>
      </c>
      <c r="C7" s="160">
        <v>572188.42000000004</v>
      </c>
      <c r="D7" s="95">
        <v>45881</v>
      </c>
      <c r="E7" s="46"/>
    </row>
    <row r="8" spans="1:14" ht="19.5" customHeight="1" x14ac:dyDescent="0.2">
      <c r="A8" s="56" t="s">
        <v>116</v>
      </c>
      <c r="B8" s="46" t="s">
        <v>254</v>
      </c>
      <c r="C8" s="160">
        <v>439168.31</v>
      </c>
      <c r="D8" s="95">
        <v>45887</v>
      </c>
      <c r="E8" s="46"/>
    </row>
    <row r="9" spans="1:14" ht="19.5" customHeight="1" x14ac:dyDescent="0.2">
      <c r="A9" s="56" t="s">
        <v>190</v>
      </c>
      <c r="B9" s="46" t="s">
        <v>255</v>
      </c>
      <c r="C9" s="160">
        <v>317203.58</v>
      </c>
      <c r="D9" s="95">
        <v>45881</v>
      </c>
      <c r="E9" s="46"/>
    </row>
    <row r="10" spans="1:14" ht="19.5" customHeight="1" x14ac:dyDescent="0.2">
      <c r="A10" s="56" t="s">
        <v>256</v>
      </c>
      <c r="B10" s="46" t="s">
        <v>257</v>
      </c>
      <c r="C10" s="160">
        <v>147056</v>
      </c>
      <c r="D10" s="95">
        <v>45894</v>
      </c>
      <c r="E10" s="46"/>
    </row>
    <row r="11" spans="1:14" ht="19.5" customHeight="1" x14ac:dyDescent="0.2">
      <c r="A11" s="56" t="s">
        <v>114</v>
      </c>
      <c r="B11" s="46" t="s">
        <v>258</v>
      </c>
      <c r="C11" s="160">
        <v>137549.96</v>
      </c>
      <c r="D11" s="95">
        <v>45889</v>
      </c>
      <c r="E11" s="46"/>
    </row>
    <row r="12" spans="1:14" ht="19.5" customHeight="1" x14ac:dyDescent="0.2">
      <c r="A12" s="56" t="s">
        <v>172</v>
      </c>
      <c r="B12" s="46" t="s">
        <v>259</v>
      </c>
      <c r="C12" s="160">
        <v>102286.7</v>
      </c>
      <c r="D12" s="95">
        <v>45882</v>
      </c>
      <c r="E12" s="46"/>
    </row>
    <row r="13" spans="1:14" ht="19.5" customHeight="1" x14ac:dyDescent="0.2">
      <c r="A13" s="56" t="s">
        <v>260</v>
      </c>
      <c r="B13" s="46" t="s">
        <v>261</v>
      </c>
      <c r="C13" s="160">
        <v>96726.43</v>
      </c>
      <c r="D13" s="95">
        <v>45894</v>
      </c>
      <c r="E13" s="46"/>
      <c r="N13" s="168"/>
    </row>
    <row r="14" spans="1:14" ht="19.5" customHeight="1" x14ac:dyDescent="0.2">
      <c r="A14" s="56" t="s">
        <v>106</v>
      </c>
      <c r="B14" s="46" t="s">
        <v>157</v>
      </c>
      <c r="C14" s="160">
        <v>86075.96</v>
      </c>
      <c r="D14" s="95">
        <v>45887</v>
      </c>
      <c r="E14" s="46"/>
    </row>
    <row r="15" spans="1:14" ht="19.5" customHeight="1" x14ac:dyDescent="0.2">
      <c r="A15" s="56" t="s">
        <v>109</v>
      </c>
      <c r="B15" s="46" t="s">
        <v>262</v>
      </c>
      <c r="C15" s="160">
        <v>85930.63</v>
      </c>
      <c r="D15" s="95">
        <v>45887</v>
      </c>
      <c r="E15" s="46"/>
    </row>
    <row r="16" spans="1:14" ht="19.5" customHeight="1" x14ac:dyDescent="0.2">
      <c r="A16" s="56" t="s">
        <v>263</v>
      </c>
      <c r="B16" s="46" t="s">
        <v>264</v>
      </c>
      <c r="C16" s="160">
        <v>70414.27</v>
      </c>
      <c r="D16" s="95">
        <v>45898</v>
      </c>
      <c r="E16" s="46"/>
    </row>
    <row r="17" spans="1:14" ht="19.5" customHeight="1" x14ac:dyDescent="0.2">
      <c r="A17" s="56" t="s">
        <v>265</v>
      </c>
      <c r="B17" s="46" t="s">
        <v>665</v>
      </c>
      <c r="C17" s="160">
        <v>61583.3</v>
      </c>
      <c r="D17" s="95">
        <v>45898</v>
      </c>
      <c r="E17" s="46"/>
      <c r="N17" s="168"/>
    </row>
    <row r="18" spans="1:14" ht="19.5" customHeight="1" x14ac:dyDescent="0.2">
      <c r="A18" s="56" t="s">
        <v>214</v>
      </c>
      <c r="B18" s="46" t="s">
        <v>666</v>
      </c>
      <c r="C18" s="160">
        <v>49750</v>
      </c>
      <c r="D18" s="95">
        <v>45894</v>
      </c>
      <c r="E18" s="46"/>
    </row>
    <row r="19" spans="1:14" ht="19.5" customHeight="1" x14ac:dyDescent="0.2">
      <c r="A19" s="56" t="s">
        <v>266</v>
      </c>
      <c r="B19" s="46" t="s">
        <v>267</v>
      </c>
      <c r="C19" s="160">
        <v>49463.15</v>
      </c>
      <c r="D19" s="95">
        <v>45898</v>
      </c>
      <c r="E19" s="46"/>
    </row>
    <row r="20" spans="1:14" ht="19.5" customHeight="1" x14ac:dyDescent="0.2">
      <c r="A20" s="56" t="s">
        <v>77</v>
      </c>
      <c r="B20" s="46" t="s">
        <v>268</v>
      </c>
      <c r="C20" s="160">
        <v>49400</v>
      </c>
      <c r="D20" s="95">
        <v>45875</v>
      </c>
      <c r="E20" s="46"/>
    </row>
    <row r="21" spans="1:14" ht="19.5" customHeight="1" x14ac:dyDescent="0.2">
      <c r="A21" s="56" t="s">
        <v>269</v>
      </c>
      <c r="B21" s="46" t="s">
        <v>270</v>
      </c>
      <c r="C21" s="160">
        <v>48402.720000000001</v>
      </c>
      <c r="D21" s="95">
        <v>45888</v>
      </c>
      <c r="E21" s="46"/>
    </row>
    <row r="22" spans="1:14" ht="19.5" customHeight="1" x14ac:dyDescent="0.2">
      <c r="A22" s="56" t="s">
        <v>114</v>
      </c>
      <c r="B22" s="46" t="s">
        <v>271</v>
      </c>
      <c r="C22" s="160">
        <v>45239.48</v>
      </c>
      <c r="D22" s="95">
        <v>45881</v>
      </c>
      <c r="E22" s="46"/>
    </row>
    <row r="23" spans="1:14" ht="19.5" customHeight="1" x14ac:dyDescent="0.2">
      <c r="A23" s="56" t="s">
        <v>272</v>
      </c>
      <c r="B23" s="46" t="s">
        <v>273</v>
      </c>
      <c r="C23" s="160">
        <v>42869.23</v>
      </c>
      <c r="D23" s="95">
        <v>45898</v>
      </c>
      <c r="E23" s="46"/>
    </row>
    <row r="24" spans="1:14" ht="19.5" customHeight="1" x14ac:dyDescent="0.2">
      <c r="A24" s="56" t="s">
        <v>214</v>
      </c>
      <c r="B24" s="46" t="s">
        <v>274</v>
      </c>
      <c r="C24" s="160">
        <v>41781.26</v>
      </c>
      <c r="D24" s="95">
        <v>45894</v>
      </c>
      <c r="E24" s="46"/>
    </row>
    <row r="25" spans="1:14" ht="19.5" customHeight="1" x14ac:dyDescent="0.2">
      <c r="A25" s="56" t="s">
        <v>275</v>
      </c>
      <c r="B25" s="46" t="s">
        <v>276</v>
      </c>
      <c r="C25" s="93">
        <v>40686.58</v>
      </c>
      <c r="D25" s="95">
        <v>45888</v>
      </c>
      <c r="E25" s="46"/>
    </row>
    <row r="26" spans="1:14" ht="19.5" customHeight="1" x14ac:dyDescent="0.2">
      <c r="A26" s="56" t="s">
        <v>78</v>
      </c>
      <c r="B26" s="46" t="s">
        <v>277</v>
      </c>
      <c r="C26" s="93">
        <v>39674.730000000003</v>
      </c>
      <c r="D26" s="95">
        <v>45895</v>
      </c>
      <c r="E26" s="46"/>
    </row>
    <row r="27" spans="1:14" ht="19.5" customHeight="1" x14ac:dyDescent="0.2">
      <c r="A27" s="56" t="s">
        <v>278</v>
      </c>
      <c r="B27" s="46" t="s">
        <v>279</v>
      </c>
      <c r="C27" s="93">
        <v>38418.730000000003</v>
      </c>
      <c r="D27" s="95">
        <v>45890</v>
      </c>
      <c r="E27" s="46"/>
    </row>
    <row r="28" spans="1:14" ht="19.5" customHeight="1" x14ac:dyDescent="0.2">
      <c r="A28" s="56" t="s">
        <v>280</v>
      </c>
      <c r="B28" s="46" t="s">
        <v>281</v>
      </c>
      <c r="C28" s="93">
        <v>36215.379999999997</v>
      </c>
      <c r="D28" s="95">
        <v>45894</v>
      </c>
      <c r="E28" s="46"/>
    </row>
    <row r="29" spans="1:14" ht="19.5" customHeight="1" x14ac:dyDescent="0.2">
      <c r="A29" s="56" t="s">
        <v>282</v>
      </c>
      <c r="B29" s="46" t="s">
        <v>282</v>
      </c>
      <c r="C29" s="93">
        <v>32800</v>
      </c>
      <c r="D29" s="95">
        <v>45875</v>
      </c>
      <c r="E29" s="46"/>
    </row>
    <row r="30" spans="1:14" ht="19.5" customHeight="1" x14ac:dyDescent="0.2">
      <c r="A30" s="56" t="s">
        <v>283</v>
      </c>
      <c r="B30" s="46" t="s">
        <v>284</v>
      </c>
      <c r="C30" s="93">
        <v>30574</v>
      </c>
      <c r="D30" s="95">
        <v>45897</v>
      </c>
      <c r="E30" s="46"/>
    </row>
    <row r="31" spans="1:14" ht="19.5" customHeight="1" x14ac:dyDescent="0.2">
      <c r="A31" s="56" t="s">
        <v>147</v>
      </c>
      <c r="B31" s="46" t="s">
        <v>285</v>
      </c>
      <c r="C31" s="93">
        <v>29422.61</v>
      </c>
      <c r="D31" s="95">
        <v>45881</v>
      </c>
      <c r="E31" s="46"/>
    </row>
    <row r="32" spans="1:14" ht="19.5" customHeight="1" x14ac:dyDescent="0.2">
      <c r="A32" s="56" t="s">
        <v>195</v>
      </c>
      <c r="B32" s="46" t="s">
        <v>286</v>
      </c>
      <c r="C32" s="93">
        <v>27072.63</v>
      </c>
      <c r="D32" s="95">
        <v>45894</v>
      </c>
      <c r="E32" s="46"/>
    </row>
    <row r="33" spans="1:5" ht="19.5" customHeight="1" x14ac:dyDescent="0.2">
      <c r="A33" s="56" t="s">
        <v>287</v>
      </c>
      <c r="B33" s="46" t="s">
        <v>288</v>
      </c>
      <c r="C33" s="93">
        <v>25000</v>
      </c>
      <c r="D33" s="95">
        <v>45889</v>
      </c>
      <c r="E33" s="46"/>
    </row>
    <row r="34" spans="1:5" ht="19.5" customHeight="1" x14ac:dyDescent="0.2">
      <c r="A34" s="56" t="s">
        <v>289</v>
      </c>
      <c r="B34" s="46" t="s">
        <v>290</v>
      </c>
      <c r="C34" s="93">
        <v>24562.86</v>
      </c>
      <c r="D34" s="95">
        <v>45890</v>
      </c>
      <c r="E34" s="46"/>
    </row>
    <row r="35" spans="1:5" ht="19.5" customHeight="1" x14ac:dyDescent="0.2">
      <c r="A35" s="56" t="s">
        <v>291</v>
      </c>
      <c r="B35" s="46" t="s">
        <v>292</v>
      </c>
      <c r="C35" s="93">
        <v>23100</v>
      </c>
      <c r="D35" s="95">
        <v>45881</v>
      </c>
      <c r="E35" s="46"/>
    </row>
    <row r="36" spans="1:5" ht="19.5" customHeight="1" x14ac:dyDescent="0.2">
      <c r="A36" s="56" t="s">
        <v>291</v>
      </c>
      <c r="B36" s="170" t="s">
        <v>293</v>
      </c>
      <c r="C36" s="93">
        <v>23100</v>
      </c>
      <c r="D36" s="95">
        <v>45888</v>
      </c>
      <c r="E36" s="46"/>
    </row>
    <row r="37" spans="1:5" ht="19.5" customHeight="1" x14ac:dyDescent="0.2">
      <c r="A37" s="56" t="s">
        <v>111</v>
      </c>
      <c r="B37" s="46" t="s">
        <v>294</v>
      </c>
      <c r="C37" s="93">
        <v>20074.79</v>
      </c>
      <c r="D37" s="95">
        <v>45875</v>
      </c>
      <c r="E37" s="46"/>
    </row>
    <row r="38" spans="1:5" ht="19.5" customHeight="1" x14ac:dyDescent="0.2">
      <c r="A38" s="56" t="s">
        <v>295</v>
      </c>
      <c r="B38" s="46" t="s">
        <v>660</v>
      </c>
      <c r="C38" s="93">
        <v>19836</v>
      </c>
      <c r="D38" s="95">
        <v>45898</v>
      </c>
      <c r="E38" s="46"/>
    </row>
    <row r="39" spans="1:5" ht="19.5" customHeight="1" x14ac:dyDescent="0.2">
      <c r="A39" s="56" t="s">
        <v>140</v>
      </c>
      <c r="B39" s="46" t="s">
        <v>296</v>
      </c>
      <c r="C39" s="93">
        <v>19150</v>
      </c>
      <c r="D39" s="95">
        <v>45897</v>
      </c>
      <c r="E39" s="46"/>
    </row>
    <row r="40" spans="1:5" ht="19.5" customHeight="1" x14ac:dyDescent="0.2">
      <c r="A40" s="56" t="s">
        <v>141</v>
      </c>
      <c r="B40" s="46" t="s">
        <v>297</v>
      </c>
      <c r="C40" s="93">
        <v>18981.28</v>
      </c>
      <c r="D40" s="95">
        <v>45890</v>
      </c>
      <c r="E40" s="46"/>
    </row>
    <row r="41" spans="1:5" ht="19.5" customHeight="1" x14ac:dyDescent="0.2">
      <c r="A41" s="56" t="s">
        <v>661</v>
      </c>
      <c r="B41" s="46" t="s">
        <v>299</v>
      </c>
      <c r="C41" s="93">
        <v>18500</v>
      </c>
      <c r="D41" s="95">
        <v>45881</v>
      </c>
      <c r="E41" s="46"/>
    </row>
    <row r="42" spans="1:5" ht="19.5" customHeight="1" x14ac:dyDescent="0.2">
      <c r="A42" s="56" t="s">
        <v>662</v>
      </c>
      <c r="B42" s="46" t="s">
        <v>663</v>
      </c>
      <c r="C42" s="93">
        <v>18216</v>
      </c>
      <c r="D42" s="95">
        <v>45898</v>
      </c>
      <c r="E42" s="46"/>
    </row>
    <row r="43" spans="1:5" ht="19.5" customHeight="1" x14ac:dyDescent="0.2">
      <c r="A43" s="56" t="s">
        <v>173</v>
      </c>
      <c r="B43" s="46" t="s">
        <v>300</v>
      </c>
      <c r="C43" s="93">
        <v>18000</v>
      </c>
      <c r="D43" s="95">
        <v>45875</v>
      </c>
      <c r="E43" s="46"/>
    </row>
    <row r="44" spans="1:5" ht="19.5" customHeight="1" x14ac:dyDescent="0.2">
      <c r="A44" s="56" t="s">
        <v>301</v>
      </c>
      <c r="B44" s="46" t="s">
        <v>302</v>
      </c>
      <c r="C44" s="93">
        <v>17363</v>
      </c>
      <c r="D44" s="95">
        <v>45880</v>
      </c>
      <c r="E44" s="46"/>
    </row>
    <row r="45" spans="1:5" ht="19.5" customHeight="1" x14ac:dyDescent="0.2">
      <c r="A45" s="56" t="s">
        <v>191</v>
      </c>
      <c r="B45" s="46" t="s">
        <v>303</v>
      </c>
      <c r="C45" s="93">
        <v>17172</v>
      </c>
      <c r="D45" s="95">
        <v>45880</v>
      </c>
      <c r="E45" s="46"/>
    </row>
    <row r="46" spans="1:5" ht="19.5" customHeight="1" x14ac:dyDescent="0.2">
      <c r="A46" s="56" t="s">
        <v>304</v>
      </c>
      <c r="B46" s="46" t="s">
        <v>305</v>
      </c>
      <c r="C46" s="93">
        <v>17123</v>
      </c>
      <c r="D46" s="95">
        <v>45889</v>
      </c>
      <c r="E46" s="46"/>
    </row>
    <row r="47" spans="1:5" ht="19.5" customHeight="1" x14ac:dyDescent="0.2">
      <c r="A47" s="56" t="s">
        <v>266</v>
      </c>
      <c r="B47" s="46" t="s">
        <v>192</v>
      </c>
      <c r="C47" s="93">
        <v>17089.84</v>
      </c>
      <c r="D47" s="95">
        <v>45890</v>
      </c>
      <c r="E47" s="46"/>
    </row>
    <row r="48" spans="1:5" ht="19.5" customHeight="1" x14ac:dyDescent="0.2">
      <c r="A48" s="56" t="s">
        <v>306</v>
      </c>
      <c r="B48" s="46" t="s">
        <v>307</v>
      </c>
      <c r="C48" s="93">
        <v>16749</v>
      </c>
      <c r="D48" s="95">
        <v>45895</v>
      </c>
      <c r="E48" s="46"/>
    </row>
    <row r="49" spans="1:5" ht="19.5" customHeight="1" x14ac:dyDescent="0.2">
      <c r="A49" s="56" t="s">
        <v>116</v>
      </c>
      <c r="B49" s="46" t="s">
        <v>308</v>
      </c>
      <c r="C49" s="93">
        <v>16339.21</v>
      </c>
      <c r="D49" s="95">
        <v>45880</v>
      </c>
      <c r="E49" s="46"/>
    </row>
    <row r="50" spans="1:5" ht="19.5" customHeight="1" x14ac:dyDescent="0.2">
      <c r="A50" s="56" t="s">
        <v>78</v>
      </c>
      <c r="B50" s="46" t="s">
        <v>277</v>
      </c>
      <c r="C50" s="93">
        <v>16085.62</v>
      </c>
      <c r="D50" s="95">
        <v>45895</v>
      </c>
      <c r="E50" s="46"/>
    </row>
    <row r="51" spans="1:5" ht="19.5" customHeight="1" x14ac:dyDescent="0.2">
      <c r="A51" s="56" t="s">
        <v>309</v>
      </c>
      <c r="B51" s="46" t="s">
        <v>310</v>
      </c>
      <c r="C51" s="93">
        <v>16019.5</v>
      </c>
      <c r="D51" s="95">
        <v>45897</v>
      </c>
      <c r="E51" s="46"/>
    </row>
    <row r="52" spans="1:5" ht="19.5" customHeight="1" x14ac:dyDescent="0.2">
      <c r="A52" s="56" t="s">
        <v>311</v>
      </c>
      <c r="B52" s="46" t="s">
        <v>312</v>
      </c>
      <c r="C52" s="93">
        <v>15317.36</v>
      </c>
      <c r="D52" s="95">
        <v>45894</v>
      </c>
      <c r="E52" s="46"/>
    </row>
    <row r="53" spans="1:5" ht="19.5" customHeight="1" x14ac:dyDescent="0.2">
      <c r="A53" s="56" t="s">
        <v>313</v>
      </c>
      <c r="B53" s="46" t="s">
        <v>314</v>
      </c>
      <c r="C53" s="93">
        <v>15000</v>
      </c>
      <c r="D53" s="95">
        <v>45875</v>
      </c>
      <c r="E53" s="46"/>
    </row>
    <row r="54" spans="1:5" ht="19.5" customHeight="1" x14ac:dyDescent="0.2">
      <c r="A54" s="56" t="s">
        <v>315</v>
      </c>
      <c r="B54" s="46" t="s">
        <v>316</v>
      </c>
      <c r="C54" s="93">
        <v>14662</v>
      </c>
      <c r="D54" s="95">
        <v>45889</v>
      </c>
      <c r="E54" s="46"/>
    </row>
    <row r="55" spans="1:5" ht="19.5" customHeight="1" x14ac:dyDescent="0.2">
      <c r="A55" s="56" t="s">
        <v>147</v>
      </c>
      <c r="B55" s="46" t="s">
        <v>317</v>
      </c>
      <c r="C55" s="93">
        <v>14446.75</v>
      </c>
      <c r="D55" s="95">
        <v>45887</v>
      </c>
      <c r="E55" s="46"/>
    </row>
    <row r="56" spans="1:5" ht="19.5" customHeight="1" x14ac:dyDescent="0.2">
      <c r="A56" s="56" t="s">
        <v>318</v>
      </c>
      <c r="B56" s="46" t="s">
        <v>319</v>
      </c>
      <c r="C56" s="93">
        <v>14387.2</v>
      </c>
      <c r="D56" s="95">
        <v>45880</v>
      </c>
      <c r="E56" s="46"/>
    </row>
    <row r="57" spans="1:5" ht="19.5" customHeight="1" x14ac:dyDescent="0.2">
      <c r="A57" s="56" t="s">
        <v>320</v>
      </c>
      <c r="B57" s="46" t="s">
        <v>664</v>
      </c>
      <c r="C57" s="93">
        <v>14320</v>
      </c>
      <c r="D57" s="95">
        <v>45894</v>
      </c>
      <c r="E57" s="46"/>
    </row>
    <row r="58" spans="1:5" ht="19.5" customHeight="1" x14ac:dyDescent="0.2">
      <c r="A58" s="56" t="s">
        <v>321</v>
      </c>
      <c r="B58" s="46" t="s">
        <v>194</v>
      </c>
      <c r="C58" s="93">
        <v>11686.25</v>
      </c>
      <c r="D58" s="95">
        <v>45884</v>
      </c>
      <c r="E58" s="46"/>
    </row>
    <row r="59" spans="1:5" ht="19.5" customHeight="1" x14ac:dyDescent="0.2">
      <c r="A59" s="56" t="s">
        <v>208</v>
      </c>
      <c r="B59" s="46" t="s">
        <v>322</v>
      </c>
      <c r="C59" s="93">
        <v>11516.55</v>
      </c>
      <c r="D59" s="95">
        <v>45889</v>
      </c>
      <c r="E59" s="46"/>
    </row>
    <row r="60" spans="1:5" ht="19.5" customHeight="1" x14ac:dyDescent="0.2">
      <c r="A60" s="56" t="s">
        <v>158</v>
      </c>
      <c r="B60" s="46" t="s">
        <v>217</v>
      </c>
      <c r="C60" s="93">
        <v>11252.6</v>
      </c>
      <c r="D60" s="95">
        <v>45894</v>
      </c>
      <c r="E60" s="46"/>
    </row>
    <row r="61" spans="1:5" ht="19.5" customHeight="1" x14ac:dyDescent="0.2">
      <c r="A61" s="56" t="s">
        <v>323</v>
      </c>
      <c r="B61" s="46" t="s">
        <v>324</v>
      </c>
      <c r="C61" s="93">
        <v>11070</v>
      </c>
      <c r="D61" s="95">
        <v>45875</v>
      </c>
      <c r="E61" s="46"/>
    </row>
    <row r="62" spans="1:5" ht="19.5" customHeight="1" x14ac:dyDescent="0.2">
      <c r="A62" s="56" t="s">
        <v>325</v>
      </c>
      <c r="B62" s="46" t="s">
        <v>193</v>
      </c>
      <c r="C62" s="93">
        <v>11040</v>
      </c>
      <c r="D62" s="95">
        <v>45880</v>
      </c>
      <c r="E62" s="46"/>
    </row>
    <row r="63" spans="1:5" ht="19.5" customHeight="1" x14ac:dyDescent="0.2">
      <c r="A63" s="56" t="s">
        <v>326</v>
      </c>
      <c r="B63" s="46" t="s">
        <v>327</v>
      </c>
      <c r="C63" s="93">
        <v>10500</v>
      </c>
      <c r="D63" s="95">
        <v>45875</v>
      </c>
      <c r="E63" s="46"/>
    </row>
    <row r="64" spans="1:5" ht="19.5" customHeight="1" x14ac:dyDescent="0.2">
      <c r="A64" s="56" t="s">
        <v>124</v>
      </c>
      <c r="B64" s="46" t="s">
        <v>328</v>
      </c>
      <c r="C64" s="93">
        <v>10100</v>
      </c>
      <c r="D64" s="95">
        <v>45875</v>
      </c>
      <c r="E64" s="46"/>
    </row>
    <row r="65" spans="1:5" ht="19.5" customHeight="1" x14ac:dyDescent="0.2">
      <c r="A65" s="56" t="s">
        <v>329</v>
      </c>
      <c r="B65" s="46" t="s">
        <v>330</v>
      </c>
      <c r="C65" s="93">
        <v>10000</v>
      </c>
      <c r="D65" s="95">
        <v>45895</v>
      </c>
      <c r="E65" s="46"/>
    </row>
    <row r="66" spans="1:5" ht="19.5" customHeight="1" x14ac:dyDescent="0.2">
      <c r="A66" s="56" t="s">
        <v>213</v>
      </c>
      <c r="B66" s="46" t="s">
        <v>331</v>
      </c>
      <c r="C66" s="93">
        <v>9690.4</v>
      </c>
      <c r="D66" s="95">
        <v>45898</v>
      </c>
      <c r="E66" s="46"/>
    </row>
    <row r="67" spans="1:5" ht="19.5" customHeight="1" x14ac:dyDescent="0.2">
      <c r="A67" s="56" t="s">
        <v>213</v>
      </c>
      <c r="B67" s="46" t="s">
        <v>332</v>
      </c>
      <c r="C67" s="93">
        <v>9500</v>
      </c>
      <c r="D67" s="95">
        <v>45895</v>
      </c>
      <c r="E67" s="46"/>
    </row>
    <row r="68" spans="1:5" ht="19.5" customHeight="1" x14ac:dyDescent="0.2">
      <c r="A68" s="56" t="s">
        <v>333</v>
      </c>
      <c r="B68" s="46" t="s">
        <v>334</v>
      </c>
      <c r="C68" s="93">
        <v>9050</v>
      </c>
      <c r="D68" s="95">
        <v>45889</v>
      </c>
      <c r="E68" s="46"/>
    </row>
    <row r="69" spans="1:5" ht="19.5" customHeight="1" x14ac:dyDescent="0.2">
      <c r="A69" s="56" t="s">
        <v>174</v>
      </c>
      <c r="B69" s="46" t="s">
        <v>335</v>
      </c>
      <c r="C69" s="93">
        <v>8714.2900000000009</v>
      </c>
      <c r="D69" s="95">
        <v>45898</v>
      </c>
      <c r="E69" s="46"/>
    </row>
    <row r="70" spans="1:5" ht="19.5" customHeight="1" x14ac:dyDescent="0.2">
      <c r="A70" s="56" t="s">
        <v>336</v>
      </c>
      <c r="B70" s="46" t="s">
        <v>337</v>
      </c>
      <c r="C70" s="93">
        <v>8367.06</v>
      </c>
      <c r="D70" s="95">
        <v>45887</v>
      </c>
      <c r="E70" s="46"/>
    </row>
    <row r="71" spans="1:5" ht="19.5" customHeight="1" x14ac:dyDescent="0.2">
      <c r="A71" s="56" t="s">
        <v>206</v>
      </c>
      <c r="B71" s="46" t="s">
        <v>338</v>
      </c>
      <c r="C71" s="93">
        <v>8000</v>
      </c>
      <c r="D71" s="95">
        <v>45875</v>
      </c>
      <c r="E71" s="46"/>
    </row>
    <row r="72" spans="1:5" ht="19.5" customHeight="1" x14ac:dyDescent="0.2">
      <c r="A72" s="56" t="s">
        <v>333</v>
      </c>
      <c r="B72" s="46" t="s">
        <v>339</v>
      </c>
      <c r="C72" s="93">
        <v>8000</v>
      </c>
      <c r="D72" s="95">
        <v>45898</v>
      </c>
      <c r="E72" s="46"/>
    </row>
    <row r="73" spans="1:5" ht="19.5" customHeight="1" x14ac:dyDescent="0.2">
      <c r="A73" s="56" t="s">
        <v>340</v>
      </c>
      <c r="B73" s="46" t="s">
        <v>341</v>
      </c>
      <c r="C73" s="93">
        <v>7941.25</v>
      </c>
      <c r="D73" s="95">
        <v>45875</v>
      </c>
      <c r="E73" s="46"/>
    </row>
    <row r="74" spans="1:5" ht="19.5" customHeight="1" x14ac:dyDescent="0.2">
      <c r="A74" s="56" t="s">
        <v>174</v>
      </c>
      <c r="B74" s="46" t="s">
        <v>342</v>
      </c>
      <c r="C74" s="93">
        <v>7855.83</v>
      </c>
      <c r="D74" s="95">
        <v>45883</v>
      </c>
      <c r="E74" s="46"/>
    </row>
    <row r="75" spans="1:5" ht="19.5" customHeight="1" x14ac:dyDescent="0.2">
      <c r="A75" s="56" t="s">
        <v>282</v>
      </c>
      <c r="B75" s="46" t="s">
        <v>343</v>
      </c>
      <c r="C75" s="93">
        <v>7850</v>
      </c>
      <c r="D75" s="95">
        <v>45894</v>
      </c>
      <c r="E75" s="46"/>
    </row>
    <row r="76" spans="1:5" ht="19.5" customHeight="1" x14ac:dyDescent="0.2">
      <c r="A76" s="56" t="s">
        <v>344</v>
      </c>
      <c r="B76" s="46" t="s">
        <v>345</v>
      </c>
      <c r="C76" s="93">
        <v>7800</v>
      </c>
      <c r="D76" s="95">
        <v>45880</v>
      </c>
      <c r="E76" s="46"/>
    </row>
    <row r="77" spans="1:5" ht="19.5" customHeight="1" x14ac:dyDescent="0.2">
      <c r="A77" s="56" t="s">
        <v>148</v>
      </c>
      <c r="B77" s="46" t="s">
        <v>346</v>
      </c>
      <c r="C77" s="93">
        <v>7556.72</v>
      </c>
      <c r="D77" s="95">
        <v>45875</v>
      </c>
      <c r="E77" s="46"/>
    </row>
    <row r="78" spans="1:5" ht="19.5" customHeight="1" x14ac:dyDescent="0.2">
      <c r="A78" s="56" t="s">
        <v>131</v>
      </c>
      <c r="B78" s="46" t="s">
        <v>347</v>
      </c>
      <c r="C78" s="93">
        <v>7206.8</v>
      </c>
      <c r="D78" s="95">
        <v>45880</v>
      </c>
      <c r="E78" s="46"/>
    </row>
    <row r="79" spans="1:5" ht="19.5" customHeight="1" x14ac:dyDescent="0.2">
      <c r="A79" s="56" t="s">
        <v>197</v>
      </c>
      <c r="B79" s="46" t="s">
        <v>348</v>
      </c>
      <c r="C79" s="93">
        <v>7201.36</v>
      </c>
      <c r="D79" s="95">
        <v>45890</v>
      </c>
      <c r="E79" s="46"/>
    </row>
    <row r="80" spans="1:5" ht="19.5" customHeight="1" x14ac:dyDescent="0.2">
      <c r="A80" s="56" t="s">
        <v>111</v>
      </c>
      <c r="B80" s="46" t="s">
        <v>349</v>
      </c>
      <c r="C80" s="93">
        <v>6963.4</v>
      </c>
      <c r="D80" s="95">
        <v>45890</v>
      </c>
      <c r="E80" s="46"/>
    </row>
    <row r="81" spans="1:5" ht="19.5" customHeight="1" x14ac:dyDescent="0.2">
      <c r="A81" s="56" t="s">
        <v>350</v>
      </c>
      <c r="B81" s="46" t="s">
        <v>351</v>
      </c>
      <c r="C81" s="93">
        <v>6948.37</v>
      </c>
      <c r="D81" s="95">
        <v>45880</v>
      </c>
      <c r="E81" s="46"/>
    </row>
    <row r="82" spans="1:5" ht="19.5" customHeight="1" x14ac:dyDescent="0.2">
      <c r="A82" s="56" t="s">
        <v>213</v>
      </c>
      <c r="B82" s="46" t="s">
        <v>352</v>
      </c>
      <c r="C82" s="93">
        <v>6884.75</v>
      </c>
      <c r="D82" s="95">
        <v>45875</v>
      </c>
      <c r="E82" s="46"/>
    </row>
    <row r="83" spans="1:5" ht="19.5" customHeight="1" x14ac:dyDescent="0.2">
      <c r="A83" s="56" t="s">
        <v>353</v>
      </c>
      <c r="B83" s="46" t="s">
        <v>354</v>
      </c>
      <c r="C83" s="93">
        <v>6644</v>
      </c>
      <c r="D83" s="95">
        <v>45894</v>
      </c>
      <c r="E83" s="46"/>
    </row>
    <row r="84" spans="1:5" ht="19.5" customHeight="1" x14ac:dyDescent="0.2">
      <c r="A84" s="56" t="s">
        <v>176</v>
      </c>
      <c r="B84" s="46" t="s">
        <v>355</v>
      </c>
      <c r="C84" s="93">
        <v>6495</v>
      </c>
      <c r="D84" s="95">
        <v>45897</v>
      </c>
      <c r="E84" s="46"/>
    </row>
    <row r="85" spans="1:5" ht="19.5" customHeight="1" x14ac:dyDescent="0.2">
      <c r="A85" s="56" t="s">
        <v>199</v>
      </c>
      <c r="B85" s="46" t="s">
        <v>356</v>
      </c>
      <c r="C85" s="93">
        <v>6280</v>
      </c>
      <c r="D85" s="95">
        <v>45895</v>
      </c>
      <c r="E85" s="46"/>
    </row>
    <row r="86" spans="1:5" ht="19.5" customHeight="1" x14ac:dyDescent="0.2">
      <c r="A86" s="56" t="s">
        <v>212</v>
      </c>
      <c r="B86" s="46" t="s">
        <v>357</v>
      </c>
      <c r="C86" s="93">
        <v>6202.38</v>
      </c>
      <c r="D86" s="95">
        <v>45875</v>
      </c>
      <c r="E86" s="46"/>
    </row>
    <row r="87" spans="1:5" ht="19.5" customHeight="1" x14ac:dyDescent="0.2">
      <c r="A87" s="56" t="s">
        <v>158</v>
      </c>
      <c r="B87" s="46" t="s">
        <v>358</v>
      </c>
      <c r="C87" s="93">
        <v>6035.39</v>
      </c>
      <c r="D87" s="95">
        <v>45880</v>
      </c>
      <c r="E87" s="46"/>
    </row>
    <row r="88" spans="1:5" ht="19.5" customHeight="1" x14ac:dyDescent="0.2">
      <c r="A88" s="56" t="s">
        <v>150</v>
      </c>
      <c r="B88" s="46" t="s">
        <v>193</v>
      </c>
      <c r="C88" s="93">
        <v>6000</v>
      </c>
      <c r="D88" s="95">
        <v>45880</v>
      </c>
      <c r="E88" s="46"/>
    </row>
    <row r="89" spans="1:5" ht="19.5" customHeight="1" x14ac:dyDescent="0.2">
      <c r="A89" s="56" t="s">
        <v>359</v>
      </c>
      <c r="B89" s="46" t="s">
        <v>360</v>
      </c>
      <c r="C89" s="93">
        <v>6000</v>
      </c>
      <c r="D89" s="95">
        <v>45897</v>
      </c>
      <c r="E89" s="46"/>
    </row>
    <row r="90" spans="1:5" ht="19.5" customHeight="1" x14ac:dyDescent="0.2">
      <c r="A90" s="56" t="s">
        <v>361</v>
      </c>
      <c r="B90" s="46" t="s">
        <v>362</v>
      </c>
      <c r="C90" s="93">
        <v>5900</v>
      </c>
      <c r="D90" s="95">
        <v>45898</v>
      </c>
      <c r="E90" s="46"/>
    </row>
    <row r="91" spans="1:5" ht="19.5" customHeight="1" x14ac:dyDescent="0.2">
      <c r="A91" s="56" t="s">
        <v>363</v>
      </c>
      <c r="B91" s="46" t="s">
        <v>364</v>
      </c>
      <c r="C91" s="93">
        <v>5800</v>
      </c>
      <c r="D91" s="95">
        <v>45880</v>
      </c>
      <c r="E91" s="46"/>
    </row>
    <row r="92" spans="1:5" ht="19.5" customHeight="1" x14ac:dyDescent="0.2">
      <c r="A92" s="56" t="s">
        <v>280</v>
      </c>
      <c r="B92" s="46" t="s">
        <v>365</v>
      </c>
      <c r="C92" s="93">
        <v>5445</v>
      </c>
      <c r="D92" s="95">
        <v>45890</v>
      </c>
      <c r="E92" s="46"/>
    </row>
    <row r="93" spans="1:5" ht="19.5" customHeight="1" x14ac:dyDescent="0.2">
      <c r="A93" s="56" t="s">
        <v>366</v>
      </c>
      <c r="B93" s="46" t="s">
        <v>367</v>
      </c>
      <c r="C93" s="93">
        <v>5250</v>
      </c>
      <c r="D93" s="95">
        <v>45888</v>
      </c>
      <c r="E93" s="46"/>
    </row>
    <row r="94" spans="1:5" ht="19.5" customHeight="1" x14ac:dyDescent="0.2">
      <c r="A94" s="56" t="s">
        <v>368</v>
      </c>
      <c r="B94" s="46" t="s">
        <v>369</v>
      </c>
      <c r="C94" s="93">
        <v>5237.1899999999996</v>
      </c>
      <c r="D94" s="95">
        <v>45883</v>
      </c>
      <c r="E94" s="46"/>
    </row>
    <row r="95" spans="1:5" ht="19.5" customHeight="1" x14ac:dyDescent="0.2">
      <c r="A95" s="56" t="s">
        <v>370</v>
      </c>
      <c r="B95" s="46" t="s">
        <v>371</v>
      </c>
      <c r="C95" s="93">
        <v>5130</v>
      </c>
      <c r="D95" s="95">
        <v>45888</v>
      </c>
      <c r="E95" s="46"/>
    </row>
    <row r="96" spans="1:5" ht="19.5" customHeight="1" x14ac:dyDescent="0.2">
      <c r="A96" s="56" t="s">
        <v>183</v>
      </c>
      <c r="B96" s="46" t="s">
        <v>372</v>
      </c>
      <c r="C96" s="93">
        <v>5100</v>
      </c>
      <c r="D96" s="95">
        <v>45881</v>
      </c>
      <c r="E96" s="46"/>
    </row>
    <row r="97" spans="1:5" ht="19.5" customHeight="1" x14ac:dyDescent="0.2">
      <c r="A97" s="56" t="s">
        <v>200</v>
      </c>
      <c r="B97" s="46" t="s">
        <v>373</v>
      </c>
      <c r="C97" s="93">
        <v>4920</v>
      </c>
      <c r="D97" s="95">
        <v>45898</v>
      </c>
      <c r="E97" s="46"/>
    </row>
    <row r="98" spans="1:5" ht="19.5" customHeight="1" x14ac:dyDescent="0.2">
      <c r="A98" s="56" t="s">
        <v>306</v>
      </c>
      <c r="B98" s="46" t="s">
        <v>374</v>
      </c>
      <c r="C98" s="93">
        <v>4880</v>
      </c>
      <c r="D98" s="95">
        <v>45894</v>
      </c>
      <c r="E98" s="46"/>
    </row>
    <row r="99" spans="1:5" ht="19.5" customHeight="1" x14ac:dyDescent="0.2">
      <c r="A99" s="56" t="s">
        <v>375</v>
      </c>
      <c r="B99" s="46" t="s">
        <v>376</v>
      </c>
      <c r="C99" s="93">
        <v>4794</v>
      </c>
      <c r="D99" s="95">
        <v>45889</v>
      </c>
      <c r="E99" s="46"/>
    </row>
    <row r="100" spans="1:5" ht="19.5" customHeight="1" x14ac:dyDescent="0.2">
      <c r="A100" s="56" t="s">
        <v>377</v>
      </c>
      <c r="B100" s="46" t="s">
        <v>378</v>
      </c>
      <c r="C100" s="93">
        <v>4600</v>
      </c>
      <c r="D100" s="95">
        <v>45880</v>
      </c>
      <c r="E100" s="46"/>
    </row>
    <row r="101" spans="1:5" ht="19.5" customHeight="1" x14ac:dyDescent="0.2">
      <c r="A101" s="56" t="s">
        <v>82</v>
      </c>
      <c r="B101" s="46" t="s">
        <v>379</v>
      </c>
      <c r="C101" s="93">
        <v>4587.17</v>
      </c>
      <c r="D101" s="95">
        <v>45889</v>
      </c>
      <c r="E101" s="46"/>
    </row>
    <row r="102" spans="1:5" ht="19.5" customHeight="1" x14ac:dyDescent="0.2">
      <c r="A102" s="56" t="s">
        <v>177</v>
      </c>
      <c r="B102" s="46" t="s">
        <v>380</v>
      </c>
      <c r="C102" s="93">
        <v>4550</v>
      </c>
      <c r="D102" s="95">
        <v>45875</v>
      </c>
      <c r="E102" s="46"/>
    </row>
    <row r="103" spans="1:5" ht="19.5" customHeight="1" x14ac:dyDescent="0.2">
      <c r="A103" s="56" t="s">
        <v>381</v>
      </c>
      <c r="B103" s="46" t="s">
        <v>382</v>
      </c>
      <c r="C103" s="93">
        <v>4466.63</v>
      </c>
      <c r="D103" s="95">
        <v>45895</v>
      </c>
      <c r="E103" s="46"/>
    </row>
    <row r="104" spans="1:5" ht="19.5" customHeight="1" x14ac:dyDescent="0.2">
      <c r="A104" s="56" t="s">
        <v>159</v>
      </c>
      <c r="B104" s="46" t="s">
        <v>242</v>
      </c>
      <c r="C104" s="93">
        <v>4440.3100000000004</v>
      </c>
      <c r="D104" s="95">
        <v>45888</v>
      </c>
      <c r="E104" s="46"/>
    </row>
    <row r="105" spans="1:5" ht="19.5" customHeight="1" x14ac:dyDescent="0.2">
      <c r="A105" s="56" t="s">
        <v>383</v>
      </c>
      <c r="B105" s="46" t="s">
        <v>384</v>
      </c>
      <c r="C105" s="93">
        <v>4400</v>
      </c>
      <c r="D105" s="95">
        <v>45890</v>
      </c>
      <c r="E105" s="46"/>
    </row>
    <row r="106" spans="1:5" ht="19.5" customHeight="1" x14ac:dyDescent="0.2">
      <c r="A106" s="56" t="s">
        <v>149</v>
      </c>
      <c r="B106" s="46" t="s">
        <v>385</v>
      </c>
      <c r="C106" s="93">
        <v>4187.5</v>
      </c>
      <c r="D106" s="95">
        <v>45889</v>
      </c>
      <c r="E106" s="46"/>
    </row>
    <row r="107" spans="1:5" ht="19.5" customHeight="1" x14ac:dyDescent="0.2">
      <c r="A107" s="56" t="s">
        <v>164</v>
      </c>
      <c r="B107" s="46" t="s">
        <v>386</v>
      </c>
      <c r="C107" s="93">
        <v>4140</v>
      </c>
      <c r="D107" s="95">
        <v>45883</v>
      </c>
      <c r="E107" s="46"/>
    </row>
    <row r="108" spans="1:5" ht="19.5" customHeight="1" x14ac:dyDescent="0.2">
      <c r="A108" s="56" t="s">
        <v>114</v>
      </c>
      <c r="B108" s="46" t="s">
        <v>387</v>
      </c>
      <c r="C108" s="93">
        <v>4125</v>
      </c>
      <c r="D108" s="95">
        <v>45875</v>
      </c>
      <c r="E108" s="46"/>
    </row>
    <row r="109" spans="1:5" ht="19.5" customHeight="1" x14ac:dyDescent="0.2">
      <c r="A109" s="56" t="s">
        <v>121</v>
      </c>
      <c r="B109" s="46" t="s">
        <v>388</v>
      </c>
      <c r="C109" s="93">
        <v>4042.15</v>
      </c>
      <c r="D109" s="95">
        <v>45890</v>
      </c>
      <c r="E109" s="46"/>
    </row>
    <row r="110" spans="1:5" ht="19.5" customHeight="1" x14ac:dyDescent="0.2">
      <c r="A110" s="56" t="s">
        <v>208</v>
      </c>
      <c r="B110" s="46" t="s">
        <v>389</v>
      </c>
      <c r="C110" s="93">
        <v>3985.35</v>
      </c>
      <c r="D110" s="95">
        <v>45884</v>
      </c>
      <c r="E110" s="46"/>
    </row>
    <row r="111" spans="1:5" ht="19.5" customHeight="1" x14ac:dyDescent="0.2">
      <c r="A111" s="56" t="s">
        <v>129</v>
      </c>
      <c r="B111" s="46" t="s">
        <v>390</v>
      </c>
      <c r="C111" s="93">
        <v>3977.05</v>
      </c>
      <c r="D111" s="95">
        <v>45888</v>
      </c>
      <c r="E111" s="46"/>
    </row>
    <row r="112" spans="1:5" ht="19.5" customHeight="1" x14ac:dyDescent="0.2">
      <c r="A112" s="56" t="s">
        <v>105</v>
      </c>
      <c r="B112" s="46" t="s">
        <v>391</v>
      </c>
      <c r="C112" s="93">
        <v>3940.1</v>
      </c>
      <c r="D112" s="95">
        <v>45875</v>
      </c>
      <c r="E112" s="46"/>
    </row>
    <row r="113" spans="1:5" ht="19.5" customHeight="1" x14ac:dyDescent="0.2">
      <c r="A113" s="56" t="s">
        <v>313</v>
      </c>
      <c r="B113" s="46" t="s">
        <v>392</v>
      </c>
      <c r="C113" s="93">
        <v>3750</v>
      </c>
      <c r="D113" s="95">
        <v>45894</v>
      </c>
      <c r="E113" s="46"/>
    </row>
    <row r="114" spans="1:5" ht="19.5" customHeight="1" x14ac:dyDescent="0.2">
      <c r="A114" s="56" t="s">
        <v>161</v>
      </c>
      <c r="B114" s="46" t="s">
        <v>198</v>
      </c>
      <c r="C114" s="93">
        <v>3685</v>
      </c>
      <c r="D114" s="95">
        <v>45887</v>
      </c>
      <c r="E114" s="46"/>
    </row>
    <row r="115" spans="1:5" ht="19.5" customHeight="1" x14ac:dyDescent="0.2">
      <c r="A115" s="56" t="s">
        <v>393</v>
      </c>
      <c r="B115" s="46" t="s">
        <v>394</v>
      </c>
      <c r="C115" s="93">
        <v>3600</v>
      </c>
      <c r="D115" s="95">
        <v>45888</v>
      </c>
      <c r="E115" s="46"/>
    </row>
    <row r="116" spans="1:5" ht="19.5" customHeight="1" x14ac:dyDescent="0.2">
      <c r="A116" s="56" t="s">
        <v>301</v>
      </c>
      <c r="B116" s="46" t="s">
        <v>389</v>
      </c>
      <c r="C116" s="93">
        <v>3528.67</v>
      </c>
      <c r="D116" s="95">
        <v>45884</v>
      </c>
      <c r="E116" s="46"/>
    </row>
    <row r="117" spans="1:5" ht="19.5" customHeight="1" x14ac:dyDescent="0.2">
      <c r="A117" s="56" t="s">
        <v>78</v>
      </c>
      <c r="B117" s="46" t="s">
        <v>277</v>
      </c>
      <c r="C117" s="93">
        <v>3527.92</v>
      </c>
      <c r="D117" s="95">
        <v>45875</v>
      </c>
      <c r="E117" s="46"/>
    </row>
    <row r="118" spans="1:5" ht="19.5" customHeight="1" x14ac:dyDescent="0.2">
      <c r="A118" s="56" t="s">
        <v>133</v>
      </c>
      <c r="B118" s="46" t="s">
        <v>395</v>
      </c>
      <c r="C118" s="93">
        <v>3470</v>
      </c>
      <c r="D118" s="95">
        <v>45888</v>
      </c>
      <c r="E118" s="46"/>
    </row>
    <row r="119" spans="1:5" ht="19.5" customHeight="1" x14ac:dyDescent="0.2">
      <c r="A119" s="56" t="s">
        <v>396</v>
      </c>
      <c r="B119" s="46" t="s">
        <v>397</v>
      </c>
      <c r="C119" s="93">
        <v>3459.7</v>
      </c>
      <c r="D119" s="95">
        <v>45875</v>
      </c>
      <c r="E119" s="46"/>
    </row>
    <row r="120" spans="1:5" ht="19.5" customHeight="1" x14ac:dyDescent="0.2">
      <c r="A120" s="56" t="s">
        <v>398</v>
      </c>
      <c r="B120" s="46" t="s">
        <v>399</v>
      </c>
      <c r="C120" s="93">
        <v>3340</v>
      </c>
      <c r="D120" s="95">
        <v>45890</v>
      </c>
      <c r="E120" s="46"/>
    </row>
    <row r="121" spans="1:5" ht="19.5" customHeight="1" x14ac:dyDescent="0.2">
      <c r="A121" s="56" t="s">
        <v>78</v>
      </c>
      <c r="B121" s="46" t="s">
        <v>400</v>
      </c>
      <c r="C121" s="93">
        <v>3284.56</v>
      </c>
      <c r="D121" s="95">
        <v>45897</v>
      </c>
      <c r="E121" s="46"/>
    </row>
    <row r="122" spans="1:5" ht="19.5" customHeight="1" x14ac:dyDescent="0.2">
      <c r="A122" s="56" t="s">
        <v>301</v>
      </c>
      <c r="B122" s="46" t="s">
        <v>338</v>
      </c>
      <c r="C122" s="93">
        <v>3258.74</v>
      </c>
      <c r="D122" s="95">
        <v>45883</v>
      </c>
      <c r="E122" s="46"/>
    </row>
    <row r="123" spans="1:5" ht="19.5" customHeight="1" x14ac:dyDescent="0.2">
      <c r="A123" s="56" t="s">
        <v>77</v>
      </c>
      <c r="B123" s="46" t="s">
        <v>401</v>
      </c>
      <c r="C123" s="93">
        <v>3250</v>
      </c>
      <c r="D123" s="95">
        <v>45875</v>
      </c>
      <c r="E123" s="46"/>
    </row>
    <row r="124" spans="1:5" ht="19.5" customHeight="1" x14ac:dyDescent="0.2">
      <c r="A124" s="56" t="s">
        <v>148</v>
      </c>
      <c r="B124" s="46" t="s">
        <v>346</v>
      </c>
      <c r="C124" s="93">
        <v>3235.96</v>
      </c>
      <c r="D124" s="95">
        <v>45883</v>
      </c>
      <c r="E124" s="46"/>
    </row>
    <row r="125" spans="1:5" ht="19.5" customHeight="1" x14ac:dyDescent="0.2">
      <c r="A125" s="56" t="s">
        <v>133</v>
      </c>
      <c r="B125" s="46" t="s">
        <v>402</v>
      </c>
      <c r="C125" s="93">
        <v>3233.2</v>
      </c>
      <c r="D125" s="95">
        <v>45875</v>
      </c>
      <c r="E125" s="46"/>
    </row>
    <row r="126" spans="1:5" ht="19.5" customHeight="1" x14ac:dyDescent="0.2">
      <c r="A126" s="56" t="s">
        <v>403</v>
      </c>
      <c r="B126" s="46" t="s">
        <v>404</v>
      </c>
      <c r="C126" s="93">
        <v>3197.26</v>
      </c>
      <c r="D126" s="95">
        <v>45888</v>
      </c>
      <c r="E126" s="46"/>
    </row>
    <row r="127" spans="1:5" ht="19.5" customHeight="1" x14ac:dyDescent="0.2">
      <c r="A127" s="56" t="s">
        <v>405</v>
      </c>
      <c r="B127" s="46" t="s">
        <v>406</v>
      </c>
      <c r="C127" s="93">
        <v>3144.75</v>
      </c>
      <c r="D127" s="95">
        <v>45881</v>
      </c>
      <c r="E127" s="46"/>
    </row>
    <row r="128" spans="1:5" ht="19.5" customHeight="1" x14ac:dyDescent="0.2">
      <c r="A128" s="56" t="s">
        <v>407</v>
      </c>
      <c r="B128" s="46" t="s">
        <v>352</v>
      </c>
      <c r="C128" s="93">
        <v>3131.77</v>
      </c>
      <c r="D128" s="95">
        <v>45883</v>
      </c>
      <c r="E128" s="46"/>
    </row>
    <row r="129" spans="1:5" ht="19.5" customHeight="1" x14ac:dyDescent="0.2">
      <c r="A129" s="56" t="s">
        <v>408</v>
      </c>
      <c r="B129" s="46" t="s">
        <v>409</v>
      </c>
      <c r="C129" s="93">
        <v>3117</v>
      </c>
      <c r="D129" s="95">
        <v>45880</v>
      </c>
      <c r="E129" s="46"/>
    </row>
    <row r="130" spans="1:5" ht="19.5" customHeight="1" x14ac:dyDescent="0.2">
      <c r="A130" s="56" t="s">
        <v>410</v>
      </c>
      <c r="B130" s="46" t="s">
        <v>411</v>
      </c>
      <c r="C130" s="93">
        <v>3116</v>
      </c>
      <c r="D130" s="95">
        <v>45875</v>
      </c>
      <c r="E130" s="46"/>
    </row>
    <row r="131" spans="1:5" ht="19.5" customHeight="1" x14ac:dyDescent="0.2">
      <c r="A131" s="56" t="s">
        <v>196</v>
      </c>
      <c r="B131" s="46" t="s">
        <v>412</v>
      </c>
      <c r="C131" s="93">
        <v>3114</v>
      </c>
      <c r="D131" s="95">
        <v>45894</v>
      </c>
      <c r="E131" s="46"/>
    </row>
    <row r="132" spans="1:5" ht="19.5" customHeight="1" x14ac:dyDescent="0.2">
      <c r="A132" s="56" t="s">
        <v>109</v>
      </c>
      <c r="B132" s="46" t="s">
        <v>413</v>
      </c>
      <c r="C132" s="93">
        <v>3113.44</v>
      </c>
      <c r="D132" s="95">
        <v>45883</v>
      </c>
      <c r="E132" s="46"/>
    </row>
    <row r="133" spans="1:5" ht="19.5" customHeight="1" x14ac:dyDescent="0.2">
      <c r="A133" s="56" t="s">
        <v>200</v>
      </c>
      <c r="B133" s="46" t="s">
        <v>192</v>
      </c>
      <c r="C133" s="93">
        <v>3104.8</v>
      </c>
      <c r="D133" s="95">
        <v>45889</v>
      </c>
      <c r="E133" s="46"/>
    </row>
    <row r="134" spans="1:5" ht="19.5" customHeight="1" x14ac:dyDescent="0.2">
      <c r="A134" s="56" t="s">
        <v>414</v>
      </c>
      <c r="B134" s="46" t="s">
        <v>415</v>
      </c>
      <c r="C134" s="93">
        <v>3057.5</v>
      </c>
      <c r="D134" s="95">
        <v>45897</v>
      </c>
      <c r="E134" s="46"/>
    </row>
    <row r="135" spans="1:5" ht="19.5" customHeight="1" x14ac:dyDescent="0.2">
      <c r="A135" s="56" t="s">
        <v>416</v>
      </c>
      <c r="B135" s="46" t="s">
        <v>417</v>
      </c>
      <c r="C135" s="93">
        <v>3012.1</v>
      </c>
      <c r="D135" s="95">
        <v>45888</v>
      </c>
      <c r="E135" s="46"/>
    </row>
    <row r="136" spans="1:5" ht="19.5" customHeight="1" x14ac:dyDescent="0.2">
      <c r="A136" s="56" t="s">
        <v>418</v>
      </c>
      <c r="B136" s="46" t="s">
        <v>419</v>
      </c>
      <c r="C136" s="93">
        <v>3000</v>
      </c>
      <c r="D136" s="95">
        <v>45884</v>
      </c>
      <c r="E136" s="46"/>
    </row>
    <row r="137" spans="1:5" ht="19.5" customHeight="1" x14ac:dyDescent="0.2">
      <c r="A137" s="56" t="s">
        <v>204</v>
      </c>
      <c r="B137" s="46" t="s">
        <v>420</v>
      </c>
      <c r="C137" s="93">
        <v>3000</v>
      </c>
      <c r="D137" s="95">
        <v>45897</v>
      </c>
      <c r="E137" s="46"/>
    </row>
    <row r="138" spans="1:5" ht="19.5" customHeight="1" x14ac:dyDescent="0.2">
      <c r="A138" s="56" t="s">
        <v>150</v>
      </c>
      <c r="B138" s="46" t="s">
        <v>421</v>
      </c>
      <c r="C138" s="93">
        <v>2982</v>
      </c>
      <c r="D138" s="95">
        <v>45894</v>
      </c>
      <c r="E138" s="46"/>
    </row>
    <row r="139" spans="1:5" ht="19.5" customHeight="1" x14ac:dyDescent="0.2">
      <c r="A139" s="56" t="s">
        <v>265</v>
      </c>
      <c r="B139" s="46" t="s">
        <v>422</v>
      </c>
      <c r="C139" s="93">
        <v>2896.13</v>
      </c>
      <c r="D139" s="95">
        <v>45887</v>
      </c>
      <c r="E139" s="46"/>
    </row>
    <row r="140" spans="1:5" ht="19.5" customHeight="1" x14ac:dyDescent="0.2">
      <c r="A140" s="56" t="s">
        <v>200</v>
      </c>
      <c r="B140" s="46" t="s">
        <v>322</v>
      </c>
      <c r="C140" s="93">
        <v>2864.48</v>
      </c>
      <c r="D140" s="95">
        <v>45888</v>
      </c>
      <c r="E140" s="46"/>
    </row>
    <row r="141" spans="1:5" ht="19.5" customHeight="1" x14ac:dyDescent="0.2">
      <c r="A141" s="56" t="s">
        <v>205</v>
      </c>
      <c r="B141" s="46" t="s">
        <v>423</v>
      </c>
      <c r="C141" s="93">
        <v>2699.7</v>
      </c>
      <c r="D141" s="95">
        <v>45875</v>
      </c>
      <c r="E141" s="46"/>
    </row>
    <row r="142" spans="1:5" ht="19.5" customHeight="1" x14ac:dyDescent="0.2">
      <c r="A142" s="56" t="s">
        <v>424</v>
      </c>
      <c r="B142" s="46" t="s">
        <v>404</v>
      </c>
      <c r="C142" s="93">
        <v>2630.17</v>
      </c>
      <c r="D142" s="95">
        <v>45875</v>
      </c>
      <c r="E142" s="46"/>
    </row>
    <row r="143" spans="1:5" ht="19.5" customHeight="1" x14ac:dyDescent="0.2">
      <c r="A143" s="56" t="s">
        <v>166</v>
      </c>
      <c r="B143" s="46" t="s">
        <v>425</v>
      </c>
      <c r="C143" s="93">
        <v>2500</v>
      </c>
      <c r="D143" s="95">
        <v>45890</v>
      </c>
      <c r="E143" s="46"/>
    </row>
    <row r="144" spans="1:5" ht="19.5" customHeight="1" x14ac:dyDescent="0.2">
      <c r="A144" s="56" t="s">
        <v>318</v>
      </c>
      <c r="B144" s="46" t="s">
        <v>426</v>
      </c>
      <c r="C144" s="93">
        <v>2457.1</v>
      </c>
      <c r="D144" s="95">
        <v>45888</v>
      </c>
      <c r="E144" s="46"/>
    </row>
    <row r="145" spans="1:5" ht="19.5" customHeight="1" x14ac:dyDescent="0.2">
      <c r="A145" s="56" t="s">
        <v>427</v>
      </c>
      <c r="B145" s="46" t="s">
        <v>428</v>
      </c>
      <c r="C145" s="93">
        <v>2457</v>
      </c>
      <c r="D145" s="95">
        <v>45888</v>
      </c>
      <c r="E145" s="46"/>
    </row>
    <row r="146" spans="1:5" ht="19.5" customHeight="1" x14ac:dyDescent="0.2">
      <c r="A146" s="56" t="s">
        <v>212</v>
      </c>
      <c r="B146" s="46" t="s">
        <v>357</v>
      </c>
      <c r="C146" s="93">
        <v>2421.13</v>
      </c>
      <c r="D146" s="95">
        <v>45897</v>
      </c>
      <c r="E146" s="46"/>
    </row>
    <row r="147" spans="1:5" ht="19.5" customHeight="1" x14ac:dyDescent="0.2">
      <c r="A147" s="56" t="s">
        <v>429</v>
      </c>
      <c r="B147" s="46" t="s">
        <v>151</v>
      </c>
      <c r="C147" s="93">
        <v>2402.81</v>
      </c>
      <c r="D147" s="95">
        <v>45875</v>
      </c>
      <c r="E147" s="46"/>
    </row>
    <row r="148" spans="1:5" ht="19.5" customHeight="1" x14ac:dyDescent="0.2">
      <c r="A148" s="56" t="s">
        <v>112</v>
      </c>
      <c r="B148" s="46" t="s">
        <v>151</v>
      </c>
      <c r="C148" s="93">
        <v>2363.4699999999998</v>
      </c>
      <c r="D148" s="95">
        <v>45880</v>
      </c>
      <c r="E148" s="46"/>
    </row>
    <row r="149" spans="1:5" ht="19.5" customHeight="1" x14ac:dyDescent="0.2">
      <c r="A149" s="56" t="s">
        <v>80</v>
      </c>
      <c r="B149" s="46" t="s">
        <v>379</v>
      </c>
      <c r="C149" s="93">
        <v>2308.96</v>
      </c>
      <c r="D149" s="95">
        <v>45875</v>
      </c>
      <c r="E149" s="46"/>
    </row>
    <row r="150" spans="1:5" ht="19.5" customHeight="1" x14ac:dyDescent="0.2">
      <c r="A150" s="56" t="s">
        <v>211</v>
      </c>
      <c r="B150" s="46" t="s">
        <v>430</v>
      </c>
      <c r="C150" s="93">
        <v>2152.59</v>
      </c>
      <c r="D150" s="95">
        <v>45898</v>
      </c>
      <c r="E150" s="46"/>
    </row>
    <row r="151" spans="1:5" ht="19.5" customHeight="1" x14ac:dyDescent="0.2">
      <c r="A151" s="56" t="s">
        <v>88</v>
      </c>
      <c r="B151" s="46" t="s">
        <v>151</v>
      </c>
      <c r="C151" s="93">
        <v>2058.9</v>
      </c>
      <c r="D151" s="95">
        <v>45880</v>
      </c>
      <c r="E151" s="46"/>
    </row>
    <row r="152" spans="1:5" ht="19.5" customHeight="1" x14ac:dyDescent="0.2">
      <c r="A152" s="56" t="s">
        <v>111</v>
      </c>
      <c r="B152" s="46" t="s">
        <v>431</v>
      </c>
      <c r="C152" s="93">
        <v>2033</v>
      </c>
      <c r="D152" s="95">
        <v>45883</v>
      </c>
      <c r="E152" s="46"/>
    </row>
    <row r="153" spans="1:5" ht="19.5" customHeight="1" x14ac:dyDescent="0.2">
      <c r="A153" s="56" t="s">
        <v>282</v>
      </c>
      <c r="B153" s="46" t="s">
        <v>343</v>
      </c>
      <c r="C153" s="93">
        <v>2025</v>
      </c>
      <c r="D153" s="95">
        <v>45883</v>
      </c>
      <c r="E153" s="46"/>
    </row>
    <row r="154" spans="1:5" ht="19.5" customHeight="1" x14ac:dyDescent="0.2">
      <c r="A154" s="56" t="s">
        <v>180</v>
      </c>
      <c r="B154" s="46" t="s">
        <v>432</v>
      </c>
      <c r="C154" s="93">
        <v>2022.25</v>
      </c>
      <c r="D154" s="95">
        <v>45881</v>
      </c>
      <c r="E154" s="46"/>
    </row>
    <row r="155" spans="1:5" ht="19.5" customHeight="1" x14ac:dyDescent="0.2">
      <c r="A155" s="56" t="s">
        <v>202</v>
      </c>
      <c r="B155" s="46" t="s">
        <v>322</v>
      </c>
      <c r="C155" s="93">
        <v>2016.72</v>
      </c>
      <c r="D155" s="95">
        <v>45889</v>
      </c>
      <c r="E155" s="46"/>
    </row>
    <row r="156" spans="1:5" ht="19.5" customHeight="1" x14ac:dyDescent="0.2">
      <c r="A156" s="56" t="s">
        <v>433</v>
      </c>
      <c r="B156" s="46" t="s">
        <v>389</v>
      </c>
      <c r="C156" s="93">
        <v>2015</v>
      </c>
      <c r="D156" s="95">
        <v>45880</v>
      </c>
      <c r="E156" s="46"/>
    </row>
    <row r="157" spans="1:5" ht="19.5" customHeight="1" x14ac:dyDescent="0.2">
      <c r="A157" s="56" t="s">
        <v>434</v>
      </c>
      <c r="B157" s="46" t="s">
        <v>435</v>
      </c>
      <c r="C157" s="93">
        <v>2000</v>
      </c>
      <c r="D157" s="95">
        <v>45895</v>
      </c>
      <c r="E157" s="46"/>
    </row>
    <row r="158" spans="1:5" ht="19.5" customHeight="1" x14ac:dyDescent="0.2">
      <c r="A158" s="56" t="s">
        <v>158</v>
      </c>
      <c r="B158" s="46" t="s">
        <v>436</v>
      </c>
      <c r="C158" s="93">
        <v>1958.43</v>
      </c>
      <c r="D158" s="95">
        <v>45883</v>
      </c>
      <c r="E158" s="46"/>
    </row>
    <row r="159" spans="1:5" ht="19.5" customHeight="1" x14ac:dyDescent="0.2">
      <c r="A159" s="56" t="s">
        <v>125</v>
      </c>
      <c r="B159" s="46" t="s">
        <v>437</v>
      </c>
      <c r="C159" s="93">
        <v>1943.59</v>
      </c>
      <c r="D159" s="95">
        <v>45875</v>
      </c>
      <c r="E159" s="46"/>
    </row>
    <row r="160" spans="1:5" ht="19.5" customHeight="1" x14ac:dyDescent="0.2">
      <c r="A160" s="56" t="s">
        <v>139</v>
      </c>
      <c r="B160" s="46" t="s">
        <v>438</v>
      </c>
      <c r="C160" s="93">
        <v>1931.01</v>
      </c>
      <c r="D160" s="95">
        <v>45894</v>
      </c>
      <c r="E160" s="46"/>
    </row>
    <row r="161" spans="1:5" ht="19.5" customHeight="1" x14ac:dyDescent="0.2">
      <c r="A161" s="56" t="s">
        <v>133</v>
      </c>
      <c r="B161" s="46" t="s">
        <v>151</v>
      </c>
      <c r="C161" s="93">
        <v>1906.2</v>
      </c>
      <c r="D161" s="95">
        <v>45880</v>
      </c>
      <c r="E161" s="46"/>
    </row>
    <row r="162" spans="1:5" ht="19.5" customHeight="1" x14ac:dyDescent="0.2">
      <c r="A162" s="56" t="s">
        <v>439</v>
      </c>
      <c r="B162" s="46" t="s">
        <v>440</v>
      </c>
      <c r="C162" s="93">
        <v>1903</v>
      </c>
      <c r="D162" s="95">
        <v>45875</v>
      </c>
      <c r="E162" s="46"/>
    </row>
    <row r="163" spans="1:5" ht="19.5" customHeight="1" x14ac:dyDescent="0.2">
      <c r="A163" s="56" t="s">
        <v>441</v>
      </c>
      <c r="B163" s="46" t="s">
        <v>442</v>
      </c>
      <c r="C163" s="93">
        <v>1890</v>
      </c>
      <c r="D163" s="95">
        <v>45890</v>
      </c>
      <c r="E163" s="46"/>
    </row>
    <row r="164" spans="1:5" ht="19.5" customHeight="1" x14ac:dyDescent="0.2">
      <c r="A164" s="56" t="s">
        <v>83</v>
      </c>
      <c r="B164" s="46" t="s">
        <v>443</v>
      </c>
      <c r="C164" s="93">
        <v>1874.44</v>
      </c>
      <c r="D164" s="95">
        <v>45880</v>
      </c>
      <c r="E164" s="46"/>
    </row>
    <row r="165" spans="1:5" ht="19.5" customHeight="1" x14ac:dyDescent="0.2">
      <c r="A165" s="56" t="s">
        <v>82</v>
      </c>
      <c r="B165" s="46" t="s">
        <v>379</v>
      </c>
      <c r="C165" s="93">
        <v>1854.29</v>
      </c>
      <c r="D165" s="95">
        <v>45875</v>
      </c>
      <c r="E165" s="46"/>
    </row>
    <row r="166" spans="1:5" ht="19.5" customHeight="1" x14ac:dyDescent="0.2">
      <c r="A166" s="56" t="s">
        <v>444</v>
      </c>
      <c r="B166" s="46" t="s">
        <v>445</v>
      </c>
      <c r="C166" s="93">
        <v>1800</v>
      </c>
      <c r="D166" s="95">
        <v>45880</v>
      </c>
      <c r="E166" s="46"/>
    </row>
    <row r="167" spans="1:5" ht="19.5" customHeight="1" x14ac:dyDescent="0.2">
      <c r="A167" s="56" t="s">
        <v>446</v>
      </c>
      <c r="B167" s="46" t="s">
        <v>447</v>
      </c>
      <c r="C167" s="93">
        <v>1800</v>
      </c>
      <c r="D167" s="95">
        <v>45889</v>
      </c>
      <c r="E167" s="46"/>
    </row>
    <row r="168" spans="1:5" ht="19.5" customHeight="1" x14ac:dyDescent="0.2">
      <c r="A168" s="56" t="s">
        <v>448</v>
      </c>
      <c r="B168" s="46" t="s">
        <v>449</v>
      </c>
      <c r="C168" s="93">
        <v>1800</v>
      </c>
      <c r="D168" s="95">
        <v>45890</v>
      </c>
      <c r="E168" s="46"/>
    </row>
    <row r="169" spans="1:5" ht="19.5" customHeight="1" x14ac:dyDescent="0.2">
      <c r="A169" s="56" t="s">
        <v>450</v>
      </c>
      <c r="B169" s="46" t="s">
        <v>451</v>
      </c>
      <c r="C169" s="93">
        <v>1763.91</v>
      </c>
      <c r="D169" s="95">
        <v>45897</v>
      </c>
      <c r="E169" s="46"/>
    </row>
    <row r="170" spans="1:5" ht="19.5" customHeight="1" x14ac:dyDescent="0.2">
      <c r="A170" s="56" t="s">
        <v>452</v>
      </c>
      <c r="B170" s="46" t="s">
        <v>453</v>
      </c>
      <c r="C170" s="93">
        <v>1753.32</v>
      </c>
      <c r="D170" s="95">
        <v>45881</v>
      </c>
      <c r="E170" s="46"/>
    </row>
    <row r="171" spans="1:5" ht="19.5" customHeight="1" x14ac:dyDescent="0.2">
      <c r="A171" s="56" t="s">
        <v>130</v>
      </c>
      <c r="B171" s="46" t="s">
        <v>338</v>
      </c>
      <c r="C171" s="93">
        <v>1748</v>
      </c>
      <c r="D171" s="95">
        <v>45875</v>
      </c>
      <c r="E171" s="46"/>
    </row>
    <row r="172" spans="1:5" ht="19.5" customHeight="1" x14ac:dyDescent="0.2">
      <c r="A172" s="56" t="s">
        <v>454</v>
      </c>
      <c r="B172" s="46" t="s">
        <v>300</v>
      </c>
      <c r="C172" s="93">
        <v>1720</v>
      </c>
      <c r="D172" s="95">
        <v>45887</v>
      </c>
      <c r="E172" s="46"/>
    </row>
    <row r="173" spans="1:5" ht="19.5" customHeight="1" x14ac:dyDescent="0.2">
      <c r="A173" s="56" t="s">
        <v>455</v>
      </c>
      <c r="B173" s="46" t="s">
        <v>352</v>
      </c>
      <c r="C173" s="93">
        <v>1708.1</v>
      </c>
      <c r="D173" s="95">
        <v>45887</v>
      </c>
      <c r="E173" s="46"/>
    </row>
    <row r="174" spans="1:5" ht="19.5" customHeight="1" x14ac:dyDescent="0.2">
      <c r="A174" s="56" t="s">
        <v>456</v>
      </c>
      <c r="B174" s="46" t="s">
        <v>457</v>
      </c>
      <c r="C174" s="93">
        <v>1697.8</v>
      </c>
      <c r="D174" s="95">
        <v>45888</v>
      </c>
      <c r="E174" s="46"/>
    </row>
    <row r="175" spans="1:5" ht="19.5" customHeight="1" x14ac:dyDescent="0.2">
      <c r="A175" s="56" t="s">
        <v>458</v>
      </c>
      <c r="B175" s="46" t="s">
        <v>459</v>
      </c>
      <c r="C175" s="93">
        <v>1640.92</v>
      </c>
      <c r="D175" s="95">
        <v>45894</v>
      </c>
      <c r="E175" s="46"/>
    </row>
    <row r="176" spans="1:5" ht="19.5" customHeight="1" x14ac:dyDescent="0.2">
      <c r="A176" s="56" t="s">
        <v>434</v>
      </c>
      <c r="B176" s="46" t="s">
        <v>460</v>
      </c>
      <c r="C176" s="93">
        <v>1600</v>
      </c>
      <c r="D176" s="95">
        <v>45896</v>
      </c>
      <c r="E176" s="46"/>
    </row>
    <row r="177" spans="1:5" ht="19.5" customHeight="1" x14ac:dyDescent="0.2">
      <c r="A177" s="56" t="s">
        <v>201</v>
      </c>
      <c r="B177" s="46" t="s">
        <v>461</v>
      </c>
      <c r="C177" s="93">
        <v>1599.16</v>
      </c>
      <c r="D177" s="95">
        <v>45875</v>
      </c>
      <c r="E177" s="46"/>
    </row>
    <row r="178" spans="1:5" ht="19.5" customHeight="1" x14ac:dyDescent="0.2">
      <c r="A178" s="56" t="s">
        <v>152</v>
      </c>
      <c r="B178" s="46" t="s">
        <v>462</v>
      </c>
      <c r="C178" s="93">
        <v>1583.33</v>
      </c>
      <c r="D178" s="95">
        <v>45882</v>
      </c>
      <c r="E178" s="46"/>
    </row>
    <row r="179" spans="1:5" ht="19.5" customHeight="1" x14ac:dyDescent="0.2">
      <c r="A179" s="56" t="s">
        <v>211</v>
      </c>
      <c r="B179" s="46" t="s">
        <v>463</v>
      </c>
      <c r="C179" s="93">
        <v>1508.06</v>
      </c>
      <c r="D179" s="95">
        <v>45875</v>
      </c>
      <c r="E179" s="46"/>
    </row>
    <row r="180" spans="1:5" ht="19.5" customHeight="1" x14ac:dyDescent="0.2">
      <c r="A180" s="56" t="s">
        <v>141</v>
      </c>
      <c r="B180" s="46" t="s">
        <v>464</v>
      </c>
      <c r="C180" s="93">
        <v>1504.27</v>
      </c>
      <c r="D180" s="95">
        <v>45897</v>
      </c>
      <c r="E180" s="46"/>
    </row>
    <row r="181" spans="1:5" ht="19.5" customHeight="1" x14ac:dyDescent="0.2">
      <c r="A181" s="56" t="s">
        <v>465</v>
      </c>
      <c r="B181" s="46" t="s">
        <v>466</v>
      </c>
      <c r="C181" s="93">
        <v>1500</v>
      </c>
      <c r="D181" s="95">
        <v>45888</v>
      </c>
      <c r="E181" s="46"/>
    </row>
    <row r="182" spans="1:5" ht="19.5" customHeight="1" x14ac:dyDescent="0.2">
      <c r="A182" s="56" t="s">
        <v>467</v>
      </c>
      <c r="B182" s="46" t="s">
        <v>192</v>
      </c>
      <c r="C182" s="93">
        <v>1500</v>
      </c>
      <c r="D182" s="95">
        <v>45894</v>
      </c>
      <c r="E182" s="46"/>
    </row>
    <row r="183" spans="1:5" ht="19.5" customHeight="1" x14ac:dyDescent="0.2">
      <c r="A183" s="56" t="s">
        <v>468</v>
      </c>
      <c r="B183" s="46" t="s">
        <v>469</v>
      </c>
      <c r="C183" s="93">
        <v>1500</v>
      </c>
      <c r="D183" s="95">
        <v>45897</v>
      </c>
      <c r="E183" s="46"/>
    </row>
    <row r="184" spans="1:5" ht="19.5" customHeight="1" x14ac:dyDescent="0.2">
      <c r="A184" s="56" t="s">
        <v>470</v>
      </c>
      <c r="B184" s="46" t="s">
        <v>471</v>
      </c>
      <c r="C184" s="93">
        <v>1472.25</v>
      </c>
      <c r="D184" s="95">
        <v>45875</v>
      </c>
      <c r="E184" s="46"/>
    </row>
    <row r="185" spans="1:5" ht="19.5" customHeight="1" x14ac:dyDescent="0.2">
      <c r="A185" s="56" t="s">
        <v>472</v>
      </c>
      <c r="B185" s="46" t="s">
        <v>473</v>
      </c>
      <c r="C185" s="93">
        <v>1450</v>
      </c>
      <c r="D185" s="95">
        <v>45875</v>
      </c>
      <c r="E185" s="46"/>
    </row>
    <row r="186" spans="1:5" ht="19.5" customHeight="1" x14ac:dyDescent="0.2">
      <c r="A186" s="56" t="s">
        <v>340</v>
      </c>
      <c r="B186" s="46" t="s">
        <v>474</v>
      </c>
      <c r="C186" s="93">
        <v>1430</v>
      </c>
      <c r="D186" s="95">
        <v>45895</v>
      </c>
      <c r="E186" s="46"/>
    </row>
    <row r="187" spans="1:5" ht="19.5" customHeight="1" x14ac:dyDescent="0.2">
      <c r="A187" s="56" t="s">
        <v>79</v>
      </c>
      <c r="B187" s="46" t="s">
        <v>475</v>
      </c>
      <c r="C187" s="93">
        <v>1425.78</v>
      </c>
      <c r="D187" s="95">
        <v>45875</v>
      </c>
      <c r="E187" s="46"/>
    </row>
    <row r="188" spans="1:5" ht="19.5" customHeight="1" x14ac:dyDescent="0.2">
      <c r="A188" s="56" t="s">
        <v>476</v>
      </c>
      <c r="B188" s="46" t="s">
        <v>477</v>
      </c>
      <c r="C188" s="93">
        <v>1398</v>
      </c>
      <c r="D188" s="95">
        <v>45888</v>
      </c>
      <c r="E188" s="46"/>
    </row>
    <row r="189" spans="1:5" ht="19.5" customHeight="1" x14ac:dyDescent="0.2">
      <c r="A189" s="56" t="s">
        <v>478</v>
      </c>
      <c r="B189" s="46" t="s">
        <v>479</v>
      </c>
      <c r="C189" s="93">
        <v>1350</v>
      </c>
      <c r="D189" s="95">
        <v>45894</v>
      </c>
      <c r="E189" s="46"/>
    </row>
    <row r="190" spans="1:5" ht="19.5" customHeight="1" x14ac:dyDescent="0.2">
      <c r="A190" s="56" t="s">
        <v>181</v>
      </c>
      <c r="B190" s="46" t="s">
        <v>182</v>
      </c>
      <c r="C190" s="93">
        <v>1319.85</v>
      </c>
      <c r="D190" s="95">
        <v>45880</v>
      </c>
      <c r="E190" s="46"/>
    </row>
    <row r="191" spans="1:5" ht="19.5" customHeight="1" x14ac:dyDescent="0.2">
      <c r="A191" s="56" t="s">
        <v>197</v>
      </c>
      <c r="B191" s="46" t="s">
        <v>480</v>
      </c>
      <c r="C191" s="93">
        <v>1281.69</v>
      </c>
      <c r="D191" s="95">
        <v>45875</v>
      </c>
      <c r="E191" s="46"/>
    </row>
    <row r="192" spans="1:5" ht="19.5" customHeight="1" x14ac:dyDescent="0.2">
      <c r="A192" s="56" t="s">
        <v>481</v>
      </c>
      <c r="B192" s="46" t="s">
        <v>404</v>
      </c>
      <c r="C192" s="93">
        <v>1263.2</v>
      </c>
      <c r="D192" s="95">
        <v>45890</v>
      </c>
      <c r="E192" s="46"/>
    </row>
    <row r="193" spans="1:5" ht="19.5" customHeight="1" x14ac:dyDescent="0.2">
      <c r="A193" s="56" t="s">
        <v>160</v>
      </c>
      <c r="B193" s="46" t="s">
        <v>151</v>
      </c>
      <c r="C193" s="93">
        <v>1225</v>
      </c>
      <c r="D193" s="95">
        <v>45880</v>
      </c>
      <c r="E193" s="46"/>
    </row>
    <row r="194" spans="1:5" ht="19.5" customHeight="1" x14ac:dyDescent="0.2">
      <c r="A194" s="56" t="s">
        <v>482</v>
      </c>
      <c r="B194" s="46" t="s">
        <v>483</v>
      </c>
      <c r="C194" s="93">
        <v>1200</v>
      </c>
      <c r="D194" s="95">
        <v>45880</v>
      </c>
      <c r="E194" s="46"/>
    </row>
    <row r="195" spans="1:5" ht="19.5" customHeight="1" x14ac:dyDescent="0.2">
      <c r="A195" s="56" t="s">
        <v>484</v>
      </c>
      <c r="B195" s="46" t="s">
        <v>417</v>
      </c>
      <c r="C195" s="93">
        <v>1197</v>
      </c>
      <c r="D195" s="95">
        <v>45898</v>
      </c>
      <c r="E195" s="46"/>
    </row>
    <row r="196" spans="1:5" ht="19.5" customHeight="1" x14ac:dyDescent="0.2">
      <c r="A196" s="56" t="s">
        <v>485</v>
      </c>
      <c r="B196" s="46" t="s">
        <v>486</v>
      </c>
      <c r="C196" s="93">
        <v>1192.95</v>
      </c>
      <c r="D196" s="95">
        <v>45887</v>
      </c>
      <c r="E196" s="46"/>
    </row>
    <row r="197" spans="1:5" ht="19.5" customHeight="1" x14ac:dyDescent="0.2">
      <c r="A197" s="56" t="s">
        <v>487</v>
      </c>
      <c r="B197" s="46" t="s">
        <v>389</v>
      </c>
      <c r="C197" s="93">
        <v>1188</v>
      </c>
      <c r="D197" s="95">
        <v>45884</v>
      </c>
      <c r="E197" s="46"/>
    </row>
    <row r="198" spans="1:5" ht="19.5" customHeight="1" x14ac:dyDescent="0.2">
      <c r="A198" s="56" t="s">
        <v>488</v>
      </c>
      <c r="B198" s="46" t="s">
        <v>489</v>
      </c>
      <c r="C198" s="93">
        <v>1178.5</v>
      </c>
      <c r="D198" s="95">
        <v>45894</v>
      </c>
      <c r="E198" s="46"/>
    </row>
    <row r="199" spans="1:5" ht="19.5" customHeight="1" x14ac:dyDescent="0.2">
      <c r="A199" s="56" t="s">
        <v>148</v>
      </c>
      <c r="B199" s="46" t="s">
        <v>346</v>
      </c>
      <c r="C199" s="93">
        <v>1151.0999999999999</v>
      </c>
      <c r="D199" s="95">
        <v>45888</v>
      </c>
      <c r="E199" s="46"/>
    </row>
    <row r="200" spans="1:5" ht="19.5" customHeight="1" x14ac:dyDescent="0.2">
      <c r="A200" s="56" t="s">
        <v>490</v>
      </c>
      <c r="B200" s="46" t="s">
        <v>397</v>
      </c>
      <c r="C200" s="93">
        <v>1107.5</v>
      </c>
      <c r="D200" s="95">
        <v>45883</v>
      </c>
      <c r="E200" s="46"/>
    </row>
    <row r="201" spans="1:5" ht="19.5" customHeight="1" x14ac:dyDescent="0.2">
      <c r="A201" s="56" t="s">
        <v>175</v>
      </c>
      <c r="B201" s="46" t="s">
        <v>491</v>
      </c>
      <c r="C201" s="93">
        <v>1044.9000000000001</v>
      </c>
      <c r="D201" s="95">
        <v>45883</v>
      </c>
      <c r="E201" s="46"/>
    </row>
    <row r="202" spans="1:5" ht="19.5" customHeight="1" x14ac:dyDescent="0.2">
      <c r="A202" s="56" t="s">
        <v>454</v>
      </c>
      <c r="B202" s="46" t="s">
        <v>300</v>
      </c>
      <c r="C202" s="93">
        <v>1024</v>
      </c>
      <c r="D202" s="95">
        <v>45887</v>
      </c>
      <c r="E202" s="46"/>
    </row>
    <row r="203" spans="1:5" ht="19.5" customHeight="1" x14ac:dyDescent="0.2">
      <c r="A203" s="56" t="s">
        <v>165</v>
      </c>
      <c r="B203" s="46" t="s">
        <v>492</v>
      </c>
      <c r="C203" s="93">
        <v>1000.36</v>
      </c>
      <c r="D203" s="95">
        <v>45894</v>
      </c>
      <c r="E203" s="46"/>
    </row>
    <row r="204" spans="1:5" ht="19.5" customHeight="1" x14ac:dyDescent="0.2">
      <c r="A204" s="56" t="s">
        <v>454</v>
      </c>
      <c r="B204" s="46" t="s">
        <v>300</v>
      </c>
      <c r="C204" s="93">
        <v>1000</v>
      </c>
      <c r="D204" s="95">
        <v>45887</v>
      </c>
      <c r="E204" s="46"/>
    </row>
    <row r="205" spans="1:5" ht="19.5" customHeight="1" x14ac:dyDescent="0.2">
      <c r="A205" s="56" t="s">
        <v>433</v>
      </c>
      <c r="B205" s="46" t="s">
        <v>322</v>
      </c>
      <c r="C205" s="93">
        <v>1000</v>
      </c>
      <c r="D205" s="95">
        <v>45888</v>
      </c>
      <c r="E205" s="46"/>
    </row>
    <row r="206" spans="1:5" ht="19.5" customHeight="1" x14ac:dyDescent="0.2">
      <c r="A206" s="56" t="s">
        <v>141</v>
      </c>
      <c r="B206" s="46" t="s">
        <v>493</v>
      </c>
      <c r="C206" s="93">
        <v>983.97</v>
      </c>
      <c r="D206" s="95">
        <v>45881</v>
      </c>
      <c r="E206" s="46"/>
    </row>
    <row r="207" spans="1:5" ht="19.5" customHeight="1" x14ac:dyDescent="0.2">
      <c r="A207" s="56" t="s">
        <v>216</v>
      </c>
      <c r="B207" s="46" t="s">
        <v>338</v>
      </c>
      <c r="C207" s="93">
        <v>973.86</v>
      </c>
      <c r="D207" s="95">
        <v>45875</v>
      </c>
      <c r="E207" s="46"/>
    </row>
    <row r="208" spans="1:5" ht="19.5" customHeight="1" x14ac:dyDescent="0.2">
      <c r="A208" s="56" t="s">
        <v>298</v>
      </c>
      <c r="B208" s="46" t="s">
        <v>494</v>
      </c>
      <c r="C208" s="93">
        <v>965</v>
      </c>
      <c r="D208" s="95">
        <v>45883</v>
      </c>
      <c r="E208" s="46"/>
    </row>
    <row r="209" spans="1:5" ht="19.5" customHeight="1" x14ac:dyDescent="0.2">
      <c r="A209" s="56" t="s">
        <v>184</v>
      </c>
      <c r="B209" s="46" t="s">
        <v>495</v>
      </c>
      <c r="C209" s="93">
        <v>952.5</v>
      </c>
      <c r="D209" s="95">
        <v>45887</v>
      </c>
      <c r="E209" s="46"/>
    </row>
    <row r="210" spans="1:5" ht="19.5" customHeight="1" x14ac:dyDescent="0.2">
      <c r="A210" s="56" t="s">
        <v>153</v>
      </c>
      <c r="B210" s="46" t="s">
        <v>496</v>
      </c>
      <c r="C210" s="93">
        <v>944.23</v>
      </c>
      <c r="D210" s="95">
        <v>45884</v>
      </c>
      <c r="E210" s="46"/>
    </row>
    <row r="211" spans="1:5" ht="19.5" customHeight="1" x14ac:dyDescent="0.2">
      <c r="A211" s="56" t="s">
        <v>205</v>
      </c>
      <c r="B211" s="46" t="s">
        <v>497</v>
      </c>
      <c r="C211" s="93">
        <v>932.45</v>
      </c>
      <c r="D211" s="95">
        <v>45887</v>
      </c>
      <c r="E211" s="46"/>
    </row>
    <row r="212" spans="1:5" ht="19.5" customHeight="1" x14ac:dyDescent="0.2">
      <c r="A212" s="56" t="s">
        <v>498</v>
      </c>
      <c r="B212" s="46" t="s">
        <v>499</v>
      </c>
      <c r="C212" s="93">
        <v>916.41</v>
      </c>
      <c r="D212" s="95">
        <v>45883</v>
      </c>
      <c r="E212" s="46"/>
    </row>
    <row r="213" spans="1:5" ht="19.5" customHeight="1" x14ac:dyDescent="0.2">
      <c r="A213" s="56" t="s">
        <v>167</v>
      </c>
      <c r="B213" s="46" t="s">
        <v>500</v>
      </c>
      <c r="C213" s="93">
        <v>872.25</v>
      </c>
      <c r="D213" s="95">
        <v>45890</v>
      </c>
      <c r="E213" s="46"/>
    </row>
    <row r="214" spans="1:5" ht="19.5" customHeight="1" x14ac:dyDescent="0.2">
      <c r="A214" s="56" t="s">
        <v>501</v>
      </c>
      <c r="B214" s="46" t="s">
        <v>352</v>
      </c>
      <c r="C214" s="93">
        <v>850</v>
      </c>
      <c r="D214" s="95">
        <v>45894</v>
      </c>
      <c r="E214" s="46"/>
    </row>
    <row r="215" spans="1:5" ht="19.5" customHeight="1" x14ac:dyDescent="0.2">
      <c r="A215" s="56" t="s">
        <v>502</v>
      </c>
      <c r="B215" s="46" t="s">
        <v>503</v>
      </c>
      <c r="C215" s="93">
        <v>850</v>
      </c>
      <c r="D215" s="95">
        <v>45895</v>
      </c>
      <c r="E215" s="46"/>
    </row>
    <row r="216" spans="1:5" ht="19.5" customHeight="1" x14ac:dyDescent="0.2">
      <c r="A216" s="56" t="s">
        <v>249</v>
      </c>
      <c r="B216" s="46" t="s">
        <v>504</v>
      </c>
      <c r="C216" s="93">
        <v>825</v>
      </c>
      <c r="D216" s="95">
        <v>45890</v>
      </c>
      <c r="E216" s="46"/>
    </row>
    <row r="217" spans="1:5" ht="19.5" customHeight="1" x14ac:dyDescent="0.2">
      <c r="A217" s="56" t="s">
        <v>363</v>
      </c>
      <c r="B217" s="46" t="s">
        <v>505</v>
      </c>
      <c r="C217" s="93">
        <v>775</v>
      </c>
      <c r="D217" s="95">
        <v>45880</v>
      </c>
      <c r="E217" s="46"/>
    </row>
    <row r="218" spans="1:5" ht="19.5" customHeight="1" x14ac:dyDescent="0.2">
      <c r="A218" s="56" t="s">
        <v>166</v>
      </c>
      <c r="B218" s="46" t="s">
        <v>506</v>
      </c>
      <c r="C218" s="93">
        <v>775</v>
      </c>
      <c r="D218" s="95">
        <v>45889</v>
      </c>
      <c r="E218" s="46"/>
    </row>
    <row r="219" spans="1:5" ht="19.5" customHeight="1" x14ac:dyDescent="0.2">
      <c r="A219" s="56" t="s">
        <v>81</v>
      </c>
      <c r="B219" s="46" t="s">
        <v>436</v>
      </c>
      <c r="C219" s="93">
        <v>756.04</v>
      </c>
      <c r="D219" s="95">
        <v>45883</v>
      </c>
      <c r="E219" s="46"/>
    </row>
    <row r="220" spans="1:5" ht="19.5" customHeight="1" x14ac:dyDescent="0.2">
      <c r="A220" s="56" t="s">
        <v>132</v>
      </c>
      <c r="B220" s="46" t="s">
        <v>507</v>
      </c>
      <c r="C220" s="93">
        <v>750</v>
      </c>
      <c r="D220" s="95">
        <v>45881</v>
      </c>
      <c r="E220" s="46"/>
    </row>
    <row r="221" spans="1:5" ht="19.5" customHeight="1" x14ac:dyDescent="0.2">
      <c r="A221" s="56" t="s">
        <v>508</v>
      </c>
      <c r="B221" s="46" t="s">
        <v>509</v>
      </c>
      <c r="C221" s="93">
        <v>745</v>
      </c>
      <c r="D221" s="95">
        <v>45881</v>
      </c>
      <c r="E221" s="46"/>
    </row>
    <row r="222" spans="1:5" ht="19.5" customHeight="1" x14ac:dyDescent="0.2">
      <c r="A222" s="56" t="s">
        <v>110</v>
      </c>
      <c r="B222" s="46" t="s">
        <v>510</v>
      </c>
      <c r="C222" s="93">
        <v>745</v>
      </c>
      <c r="D222" s="95">
        <v>45883</v>
      </c>
      <c r="E222" s="46"/>
    </row>
    <row r="223" spans="1:5" ht="19.5" customHeight="1" x14ac:dyDescent="0.2">
      <c r="A223" s="56" t="s">
        <v>115</v>
      </c>
      <c r="B223" s="46" t="s">
        <v>511</v>
      </c>
      <c r="C223" s="93">
        <v>744</v>
      </c>
      <c r="D223" s="95">
        <v>45881</v>
      </c>
      <c r="E223" s="46"/>
    </row>
    <row r="224" spans="1:5" ht="19.5" customHeight="1" x14ac:dyDescent="0.2">
      <c r="A224" s="56" t="s">
        <v>78</v>
      </c>
      <c r="B224" s="46" t="s">
        <v>277</v>
      </c>
      <c r="C224" s="93">
        <v>734.86</v>
      </c>
      <c r="D224" s="95">
        <v>45894</v>
      </c>
      <c r="E224" s="46"/>
    </row>
    <row r="225" spans="1:5" ht="19.5" customHeight="1" x14ac:dyDescent="0.2">
      <c r="A225" s="56" t="s">
        <v>512</v>
      </c>
      <c r="B225" s="46" t="s">
        <v>352</v>
      </c>
      <c r="C225" s="93">
        <v>732.8</v>
      </c>
      <c r="D225" s="95">
        <v>45897</v>
      </c>
      <c r="E225" s="46"/>
    </row>
    <row r="226" spans="1:5" ht="19.5" customHeight="1" x14ac:dyDescent="0.2">
      <c r="A226" s="56" t="s">
        <v>513</v>
      </c>
      <c r="B226" s="46" t="s">
        <v>417</v>
      </c>
      <c r="C226" s="93">
        <v>720</v>
      </c>
      <c r="D226" s="95">
        <v>45897</v>
      </c>
      <c r="E226" s="46"/>
    </row>
    <row r="227" spans="1:5" ht="19.5" customHeight="1" x14ac:dyDescent="0.2">
      <c r="A227" s="56" t="s">
        <v>514</v>
      </c>
      <c r="B227" s="46" t="s">
        <v>515</v>
      </c>
      <c r="C227" s="93">
        <v>700</v>
      </c>
      <c r="D227" s="95">
        <v>45895</v>
      </c>
      <c r="E227" s="46"/>
    </row>
    <row r="228" spans="1:5" ht="19.5" customHeight="1" x14ac:dyDescent="0.2">
      <c r="A228" s="56" t="s">
        <v>434</v>
      </c>
      <c r="B228" s="46" t="s">
        <v>516</v>
      </c>
      <c r="C228" s="93">
        <v>700</v>
      </c>
      <c r="D228" s="95">
        <v>45895</v>
      </c>
      <c r="E228" s="46"/>
    </row>
    <row r="229" spans="1:5" ht="19.5" customHeight="1" x14ac:dyDescent="0.2">
      <c r="A229" s="56" t="s">
        <v>517</v>
      </c>
      <c r="B229" s="46" t="s">
        <v>518</v>
      </c>
      <c r="C229" s="93">
        <v>650</v>
      </c>
      <c r="D229" s="95">
        <v>45888</v>
      </c>
      <c r="E229" s="46"/>
    </row>
    <row r="230" spans="1:5" ht="19.5" customHeight="1" x14ac:dyDescent="0.2">
      <c r="A230" s="56" t="s">
        <v>280</v>
      </c>
      <c r="B230" s="46" t="s">
        <v>519</v>
      </c>
      <c r="C230" s="93">
        <v>632.91</v>
      </c>
      <c r="D230" s="95">
        <v>45883</v>
      </c>
      <c r="E230" s="46"/>
    </row>
    <row r="231" spans="1:5" ht="19.5" customHeight="1" x14ac:dyDescent="0.2">
      <c r="A231" s="56" t="s">
        <v>215</v>
      </c>
      <c r="B231" s="46" t="s">
        <v>520</v>
      </c>
      <c r="C231" s="93">
        <v>631.82000000000005</v>
      </c>
      <c r="D231" s="95">
        <v>45894</v>
      </c>
      <c r="E231" s="46"/>
    </row>
    <row r="232" spans="1:5" ht="19.5" customHeight="1" x14ac:dyDescent="0.2">
      <c r="A232" s="56" t="s">
        <v>434</v>
      </c>
      <c r="B232" s="46" t="s">
        <v>521</v>
      </c>
      <c r="C232" s="93">
        <v>625</v>
      </c>
      <c r="D232" s="95">
        <v>45895</v>
      </c>
      <c r="E232" s="46"/>
    </row>
    <row r="233" spans="1:5" ht="19.5" customHeight="1" x14ac:dyDescent="0.2">
      <c r="A233" s="56" t="s">
        <v>110</v>
      </c>
      <c r="B233" s="46" t="s">
        <v>510</v>
      </c>
      <c r="C233" s="93">
        <v>610</v>
      </c>
      <c r="D233" s="95">
        <v>45881</v>
      </c>
      <c r="E233" s="46"/>
    </row>
    <row r="234" spans="1:5" ht="19.5" customHeight="1" x14ac:dyDescent="0.2">
      <c r="A234" s="56" t="s">
        <v>522</v>
      </c>
      <c r="B234" s="46" t="s">
        <v>523</v>
      </c>
      <c r="C234" s="93">
        <v>602.5</v>
      </c>
      <c r="D234" s="95">
        <v>45888</v>
      </c>
      <c r="E234" s="46"/>
    </row>
    <row r="235" spans="1:5" ht="19.5" customHeight="1" x14ac:dyDescent="0.2">
      <c r="A235" s="56" t="s">
        <v>209</v>
      </c>
      <c r="B235" s="46" t="s">
        <v>524</v>
      </c>
      <c r="C235" s="93">
        <v>600</v>
      </c>
      <c r="D235" s="95">
        <v>45887</v>
      </c>
      <c r="E235" s="46"/>
    </row>
    <row r="236" spans="1:5" ht="19.5" customHeight="1" x14ac:dyDescent="0.2">
      <c r="A236" s="56" t="s">
        <v>434</v>
      </c>
      <c r="B236" s="46" t="s">
        <v>525</v>
      </c>
      <c r="C236" s="93">
        <v>600</v>
      </c>
      <c r="D236" s="95">
        <v>45894</v>
      </c>
      <c r="E236" s="46"/>
    </row>
    <row r="237" spans="1:5" ht="19.5" customHeight="1" x14ac:dyDescent="0.2">
      <c r="A237" s="56" t="s">
        <v>526</v>
      </c>
      <c r="B237" s="46" t="s">
        <v>527</v>
      </c>
      <c r="C237" s="93">
        <v>600</v>
      </c>
      <c r="D237" s="95">
        <v>45897</v>
      </c>
      <c r="E237" s="46"/>
    </row>
    <row r="238" spans="1:5" ht="19.5" customHeight="1" x14ac:dyDescent="0.2">
      <c r="A238" s="56" t="s">
        <v>528</v>
      </c>
      <c r="B238" s="46" t="s">
        <v>529</v>
      </c>
      <c r="C238" s="93">
        <v>591.30999999999995</v>
      </c>
      <c r="D238" s="95">
        <v>45898</v>
      </c>
      <c r="E238" s="46"/>
    </row>
    <row r="239" spans="1:5" ht="19.5" customHeight="1" x14ac:dyDescent="0.2">
      <c r="A239" s="56" t="s">
        <v>215</v>
      </c>
      <c r="B239" s="46" t="s">
        <v>436</v>
      </c>
      <c r="C239" s="93">
        <v>578.38</v>
      </c>
      <c r="D239" s="95">
        <v>45875</v>
      </c>
      <c r="E239" s="46"/>
    </row>
    <row r="240" spans="1:5" ht="19.5" customHeight="1" x14ac:dyDescent="0.2">
      <c r="A240" s="56" t="s">
        <v>100</v>
      </c>
      <c r="B240" s="46" t="s">
        <v>436</v>
      </c>
      <c r="C240" s="93">
        <v>569.9</v>
      </c>
      <c r="D240" s="95">
        <v>45883</v>
      </c>
      <c r="E240" s="46"/>
    </row>
    <row r="241" spans="1:5" ht="19.5" customHeight="1" x14ac:dyDescent="0.2">
      <c r="A241" s="56" t="s">
        <v>530</v>
      </c>
      <c r="B241" s="46" t="s">
        <v>352</v>
      </c>
      <c r="C241" s="93">
        <v>567.16</v>
      </c>
      <c r="D241" s="95">
        <v>45888</v>
      </c>
      <c r="E241" s="46"/>
    </row>
    <row r="242" spans="1:5" ht="19.5" customHeight="1" x14ac:dyDescent="0.2">
      <c r="A242" s="56" t="s">
        <v>531</v>
      </c>
      <c r="B242" s="46" t="s">
        <v>532</v>
      </c>
      <c r="C242" s="93">
        <v>566.5</v>
      </c>
      <c r="D242" s="95">
        <v>45880</v>
      </c>
      <c r="E242" s="46"/>
    </row>
    <row r="243" spans="1:5" ht="19.5" customHeight="1" x14ac:dyDescent="0.2">
      <c r="A243" s="56" t="s">
        <v>79</v>
      </c>
      <c r="B243" s="46" t="s">
        <v>533</v>
      </c>
      <c r="C243" s="93">
        <v>561.57000000000005</v>
      </c>
      <c r="D243" s="95">
        <v>45889</v>
      </c>
      <c r="E243" s="46"/>
    </row>
    <row r="244" spans="1:5" ht="19.5" customHeight="1" x14ac:dyDescent="0.2">
      <c r="A244" s="56" t="s">
        <v>534</v>
      </c>
      <c r="B244" s="46" t="s">
        <v>535</v>
      </c>
      <c r="C244" s="93">
        <v>560.76</v>
      </c>
      <c r="D244" s="95">
        <v>45890</v>
      </c>
      <c r="E244" s="46"/>
    </row>
    <row r="245" spans="1:5" ht="19.5" customHeight="1" x14ac:dyDescent="0.2">
      <c r="A245" s="56" t="s">
        <v>291</v>
      </c>
      <c r="B245" s="46" t="s">
        <v>536</v>
      </c>
      <c r="C245" s="93">
        <v>560</v>
      </c>
      <c r="D245" s="95">
        <v>45887</v>
      </c>
      <c r="E245" s="46"/>
    </row>
    <row r="246" spans="1:5" ht="19.5" customHeight="1" x14ac:dyDescent="0.2">
      <c r="A246" s="56" t="s">
        <v>140</v>
      </c>
      <c r="B246" s="46" t="s">
        <v>537</v>
      </c>
      <c r="C246" s="93">
        <v>557.99</v>
      </c>
      <c r="D246" s="95">
        <v>45890</v>
      </c>
      <c r="E246" s="46"/>
    </row>
    <row r="247" spans="1:5" ht="19.5" customHeight="1" x14ac:dyDescent="0.2">
      <c r="A247" s="56" t="s">
        <v>184</v>
      </c>
      <c r="B247" s="46" t="s">
        <v>538</v>
      </c>
      <c r="C247" s="93">
        <v>532</v>
      </c>
      <c r="D247" s="95">
        <v>45890</v>
      </c>
      <c r="E247" s="46"/>
    </row>
    <row r="248" spans="1:5" ht="19.5" customHeight="1" x14ac:dyDescent="0.2">
      <c r="A248" s="56" t="s">
        <v>80</v>
      </c>
      <c r="B248" s="46" t="s">
        <v>379</v>
      </c>
      <c r="C248" s="93">
        <v>509.28</v>
      </c>
      <c r="D248" s="95">
        <v>45889</v>
      </c>
      <c r="E248" s="46"/>
    </row>
    <row r="249" spans="1:5" ht="19.5" customHeight="1" x14ac:dyDescent="0.2">
      <c r="A249" s="56" t="s">
        <v>80</v>
      </c>
      <c r="B249" s="46" t="s">
        <v>379</v>
      </c>
      <c r="C249" s="93">
        <v>508.57</v>
      </c>
      <c r="D249" s="95">
        <v>45875</v>
      </c>
      <c r="E249" s="46"/>
    </row>
    <row r="250" spans="1:5" ht="19.5" customHeight="1" x14ac:dyDescent="0.2">
      <c r="A250" s="56" t="s">
        <v>539</v>
      </c>
      <c r="B250" s="46" t="s">
        <v>540</v>
      </c>
      <c r="C250" s="93">
        <v>500</v>
      </c>
      <c r="D250" s="95">
        <v>45888</v>
      </c>
      <c r="E250" s="46"/>
    </row>
    <row r="251" spans="1:5" ht="19.5" customHeight="1" x14ac:dyDescent="0.2">
      <c r="A251" s="56" t="s">
        <v>541</v>
      </c>
      <c r="B251" s="46" t="s">
        <v>542</v>
      </c>
      <c r="C251" s="93">
        <v>500</v>
      </c>
      <c r="D251" s="95">
        <v>45897</v>
      </c>
      <c r="E251" s="46"/>
    </row>
    <row r="252" spans="1:5" ht="19.5" customHeight="1" x14ac:dyDescent="0.2">
      <c r="A252" s="56" t="s">
        <v>154</v>
      </c>
      <c r="B252" s="46" t="s">
        <v>543</v>
      </c>
      <c r="C252" s="93">
        <v>497</v>
      </c>
      <c r="D252" s="95">
        <v>45895</v>
      </c>
      <c r="E252" s="46"/>
    </row>
    <row r="253" spans="1:5" ht="19.5" customHeight="1" x14ac:dyDescent="0.2">
      <c r="A253" s="56" t="s">
        <v>544</v>
      </c>
      <c r="B253" s="46" t="s">
        <v>151</v>
      </c>
      <c r="C253" s="93">
        <v>494.47</v>
      </c>
      <c r="D253" s="95">
        <v>45880</v>
      </c>
      <c r="E253" s="46"/>
    </row>
    <row r="254" spans="1:5" ht="19.5" customHeight="1" x14ac:dyDescent="0.2">
      <c r="A254" s="56" t="s">
        <v>178</v>
      </c>
      <c r="B254" s="46" t="s">
        <v>545</v>
      </c>
      <c r="C254" s="93">
        <v>492.75</v>
      </c>
      <c r="D254" s="95">
        <v>45894</v>
      </c>
      <c r="E254" s="46"/>
    </row>
    <row r="255" spans="1:5" ht="19.5" customHeight="1" x14ac:dyDescent="0.2">
      <c r="A255" s="56" t="s">
        <v>140</v>
      </c>
      <c r="B255" s="46" t="s">
        <v>546</v>
      </c>
      <c r="C255" s="93">
        <v>477.74</v>
      </c>
      <c r="D255" s="95">
        <v>45889</v>
      </c>
      <c r="E255" s="46"/>
    </row>
    <row r="256" spans="1:5" ht="19.5" customHeight="1" x14ac:dyDescent="0.2">
      <c r="A256" s="56" t="s">
        <v>140</v>
      </c>
      <c r="B256" s="46" t="s">
        <v>547</v>
      </c>
      <c r="C256" s="93">
        <v>477.74</v>
      </c>
      <c r="D256" s="95">
        <v>45895</v>
      </c>
      <c r="E256" s="46"/>
    </row>
    <row r="257" spans="1:5" ht="19.5" customHeight="1" x14ac:dyDescent="0.2">
      <c r="A257" s="56" t="s">
        <v>111</v>
      </c>
      <c r="B257" s="46" t="s">
        <v>548</v>
      </c>
      <c r="C257" s="93">
        <v>475</v>
      </c>
      <c r="D257" s="95">
        <v>45888</v>
      </c>
      <c r="E257" s="46"/>
    </row>
    <row r="258" spans="1:5" ht="19.5" customHeight="1" x14ac:dyDescent="0.2">
      <c r="A258" s="56" t="s">
        <v>549</v>
      </c>
      <c r="B258" s="46" t="s">
        <v>515</v>
      </c>
      <c r="C258" s="93">
        <v>450</v>
      </c>
      <c r="D258" s="95">
        <v>45895</v>
      </c>
      <c r="E258" s="46"/>
    </row>
    <row r="259" spans="1:5" ht="19.5" customHeight="1" x14ac:dyDescent="0.2">
      <c r="A259" s="56" t="s">
        <v>213</v>
      </c>
      <c r="B259" s="46" t="s">
        <v>550</v>
      </c>
      <c r="C259" s="93">
        <v>448.8</v>
      </c>
      <c r="D259" s="95">
        <v>45894</v>
      </c>
      <c r="E259" s="46"/>
    </row>
    <row r="260" spans="1:5" ht="19.5" customHeight="1" x14ac:dyDescent="0.2">
      <c r="A260" s="56" t="s">
        <v>551</v>
      </c>
      <c r="B260" s="46" t="s">
        <v>552</v>
      </c>
      <c r="C260" s="93">
        <v>420</v>
      </c>
      <c r="D260" s="95">
        <v>45880</v>
      </c>
      <c r="E260" s="46"/>
    </row>
    <row r="261" spans="1:5" ht="19.5" customHeight="1" x14ac:dyDescent="0.2">
      <c r="A261" s="56" t="s">
        <v>213</v>
      </c>
      <c r="B261" s="46" t="s">
        <v>352</v>
      </c>
      <c r="C261" s="93">
        <v>419</v>
      </c>
      <c r="D261" s="95">
        <v>45887</v>
      </c>
      <c r="E261" s="46"/>
    </row>
    <row r="262" spans="1:5" ht="19.5" customHeight="1" x14ac:dyDescent="0.2">
      <c r="A262" s="56" t="s">
        <v>553</v>
      </c>
      <c r="B262" s="46" t="s">
        <v>436</v>
      </c>
      <c r="C262" s="93">
        <v>414.9</v>
      </c>
      <c r="D262" s="95">
        <v>45888</v>
      </c>
      <c r="E262" s="46"/>
    </row>
    <row r="263" spans="1:5" ht="19.5" customHeight="1" x14ac:dyDescent="0.2">
      <c r="A263" s="56" t="s">
        <v>149</v>
      </c>
      <c r="B263" s="46" t="s">
        <v>151</v>
      </c>
      <c r="C263" s="93">
        <v>408</v>
      </c>
      <c r="D263" s="95">
        <v>45880</v>
      </c>
      <c r="E263" s="46"/>
    </row>
    <row r="264" spans="1:5" ht="19.5" customHeight="1" x14ac:dyDescent="0.2">
      <c r="A264" s="56" t="s">
        <v>218</v>
      </c>
      <c r="B264" s="46" t="s">
        <v>300</v>
      </c>
      <c r="C264" s="93">
        <v>405</v>
      </c>
      <c r="D264" s="95">
        <v>45881</v>
      </c>
      <c r="E264" s="46"/>
    </row>
    <row r="265" spans="1:5" ht="19.5" customHeight="1" x14ac:dyDescent="0.2">
      <c r="A265" s="56" t="s">
        <v>554</v>
      </c>
      <c r="B265" s="46" t="s">
        <v>555</v>
      </c>
      <c r="C265" s="93">
        <v>400</v>
      </c>
      <c r="D265" s="95">
        <v>45875</v>
      </c>
      <c r="E265" s="46"/>
    </row>
    <row r="266" spans="1:5" ht="19.5" customHeight="1" x14ac:dyDescent="0.2">
      <c r="A266" s="56" t="s">
        <v>140</v>
      </c>
      <c r="B266" s="46" t="s">
        <v>151</v>
      </c>
      <c r="C266" s="93">
        <v>399.89</v>
      </c>
      <c r="D266" s="95">
        <v>45880</v>
      </c>
      <c r="E266" s="46"/>
    </row>
    <row r="267" spans="1:5" ht="19.5" customHeight="1" x14ac:dyDescent="0.2">
      <c r="A267" s="56" t="s">
        <v>280</v>
      </c>
      <c r="B267" s="46" t="s">
        <v>556</v>
      </c>
      <c r="C267" s="93">
        <v>397.35</v>
      </c>
      <c r="D267" s="95">
        <v>45883</v>
      </c>
      <c r="E267" s="46"/>
    </row>
    <row r="268" spans="1:5" ht="19.5" customHeight="1" x14ac:dyDescent="0.2">
      <c r="A268" s="56" t="s">
        <v>168</v>
      </c>
      <c r="B268" s="46" t="s">
        <v>557</v>
      </c>
      <c r="C268" s="93">
        <v>387</v>
      </c>
      <c r="D268" s="95">
        <v>45881</v>
      </c>
      <c r="E268" s="46"/>
    </row>
    <row r="269" spans="1:5" ht="19.5" customHeight="1" x14ac:dyDescent="0.2">
      <c r="A269" s="56" t="s">
        <v>130</v>
      </c>
      <c r="B269" s="46" t="s">
        <v>338</v>
      </c>
      <c r="C269" s="93">
        <v>384</v>
      </c>
      <c r="D269" s="95">
        <v>45890</v>
      </c>
      <c r="E269" s="46"/>
    </row>
    <row r="270" spans="1:5" ht="19.5" customHeight="1" x14ac:dyDescent="0.2">
      <c r="A270" s="56" t="s">
        <v>119</v>
      </c>
      <c r="B270" s="46" t="s">
        <v>558</v>
      </c>
      <c r="C270" s="93">
        <v>383.44</v>
      </c>
      <c r="D270" s="95">
        <v>45875</v>
      </c>
      <c r="E270" s="46"/>
    </row>
    <row r="271" spans="1:5" ht="19.5" customHeight="1" x14ac:dyDescent="0.2">
      <c r="A271" s="56" t="s">
        <v>233</v>
      </c>
      <c r="B271" s="46" t="s">
        <v>559</v>
      </c>
      <c r="C271" s="93">
        <v>361.08</v>
      </c>
      <c r="D271" s="95">
        <v>45894</v>
      </c>
      <c r="E271" s="46"/>
    </row>
    <row r="272" spans="1:5" ht="19.5" customHeight="1" x14ac:dyDescent="0.2">
      <c r="A272" s="56" t="s">
        <v>219</v>
      </c>
      <c r="B272" s="46" t="s">
        <v>338</v>
      </c>
      <c r="C272" s="93">
        <v>357.8</v>
      </c>
      <c r="D272" s="95">
        <v>45889</v>
      </c>
      <c r="E272" s="46"/>
    </row>
    <row r="273" spans="1:5" ht="19.5" customHeight="1" x14ac:dyDescent="0.2">
      <c r="A273" s="56" t="s">
        <v>560</v>
      </c>
      <c r="B273" s="46" t="s">
        <v>352</v>
      </c>
      <c r="C273" s="93">
        <v>346.76</v>
      </c>
      <c r="D273" s="95">
        <v>45875</v>
      </c>
      <c r="E273" s="46"/>
    </row>
    <row r="274" spans="1:5" ht="19.5" customHeight="1" x14ac:dyDescent="0.2">
      <c r="A274" s="56" t="s">
        <v>561</v>
      </c>
      <c r="B274" s="46" t="s">
        <v>562</v>
      </c>
      <c r="C274" s="93">
        <v>344.62</v>
      </c>
      <c r="D274" s="95">
        <v>45890</v>
      </c>
      <c r="E274" s="46"/>
    </row>
    <row r="275" spans="1:5" ht="19.5" customHeight="1" x14ac:dyDescent="0.2">
      <c r="A275" s="56" t="s">
        <v>228</v>
      </c>
      <c r="B275" s="46" t="s">
        <v>563</v>
      </c>
      <c r="C275" s="93">
        <v>344</v>
      </c>
      <c r="D275" s="95">
        <v>45884</v>
      </c>
      <c r="E275" s="46"/>
    </row>
    <row r="276" spans="1:5" ht="19.5" customHeight="1" x14ac:dyDescent="0.2">
      <c r="A276" s="56" t="s">
        <v>323</v>
      </c>
      <c r="B276" s="46" t="s">
        <v>564</v>
      </c>
      <c r="C276" s="93">
        <v>341.43</v>
      </c>
      <c r="D276" s="95">
        <v>45880</v>
      </c>
      <c r="E276" s="46"/>
    </row>
    <row r="277" spans="1:5" ht="19.5" customHeight="1" x14ac:dyDescent="0.2">
      <c r="A277" s="56" t="s">
        <v>186</v>
      </c>
      <c r="B277" s="46" t="s">
        <v>227</v>
      </c>
      <c r="C277" s="93">
        <v>340.95</v>
      </c>
      <c r="D277" s="95">
        <v>45883</v>
      </c>
      <c r="E277" s="46"/>
    </row>
    <row r="278" spans="1:5" ht="19.5" customHeight="1" x14ac:dyDescent="0.2">
      <c r="A278" s="56" t="s">
        <v>565</v>
      </c>
      <c r="B278" s="46" t="s">
        <v>222</v>
      </c>
      <c r="C278" s="93">
        <v>318.27</v>
      </c>
      <c r="D278" s="95">
        <v>45875</v>
      </c>
      <c r="E278" s="46"/>
    </row>
    <row r="279" spans="1:5" ht="19.5" customHeight="1" x14ac:dyDescent="0.2">
      <c r="A279" s="56" t="s">
        <v>223</v>
      </c>
      <c r="B279" s="46" t="s">
        <v>224</v>
      </c>
      <c r="C279" s="93">
        <v>313.11</v>
      </c>
      <c r="D279" s="95">
        <v>45884</v>
      </c>
      <c r="E279" s="46"/>
    </row>
    <row r="280" spans="1:5" ht="19.5" customHeight="1" x14ac:dyDescent="0.2">
      <c r="A280" s="56" t="s">
        <v>282</v>
      </c>
      <c r="B280" s="46" t="s">
        <v>566</v>
      </c>
      <c r="C280" s="93">
        <v>300</v>
      </c>
      <c r="D280" s="95">
        <v>45890</v>
      </c>
      <c r="E280" s="46"/>
    </row>
    <row r="281" spans="1:5" ht="19.5" customHeight="1" x14ac:dyDescent="0.2">
      <c r="A281" s="56" t="s">
        <v>567</v>
      </c>
      <c r="B281" s="46" t="s">
        <v>568</v>
      </c>
      <c r="C281" s="93">
        <v>300</v>
      </c>
      <c r="D281" s="95">
        <v>45894</v>
      </c>
      <c r="E281" s="46"/>
    </row>
    <row r="282" spans="1:5" ht="19.5" customHeight="1" x14ac:dyDescent="0.2">
      <c r="A282" s="56" t="s">
        <v>164</v>
      </c>
      <c r="B282" s="46" t="s">
        <v>569</v>
      </c>
      <c r="C282" s="93">
        <v>290</v>
      </c>
      <c r="D282" s="95">
        <v>45895</v>
      </c>
      <c r="E282" s="46"/>
    </row>
    <row r="283" spans="1:5" ht="19.5" customHeight="1" x14ac:dyDescent="0.2">
      <c r="A283" s="56" t="s">
        <v>111</v>
      </c>
      <c r="B283" s="46" t="s">
        <v>570</v>
      </c>
      <c r="C283" s="93">
        <v>284</v>
      </c>
      <c r="D283" s="95">
        <v>45895</v>
      </c>
      <c r="E283" s="46"/>
    </row>
    <row r="284" spans="1:5" ht="19.5" customHeight="1" x14ac:dyDescent="0.2">
      <c r="A284" s="56" t="s">
        <v>162</v>
      </c>
      <c r="B284" s="46" t="s">
        <v>571</v>
      </c>
      <c r="C284" s="93">
        <v>282</v>
      </c>
      <c r="D284" s="95">
        <v>45880</v>
      </c>
      <c r="E284" s="46"/>
    </row>
    <row r="285" spans="1:5" ht="19.5" customHeight="1" x14ac:dyDescent="0.2">
      <c r="A285" s="56" t="s">
        <v>115</v>
      </c>
      <c r="B285" s="46" t="s">
        <v>572</v>
      </c>
      <c r="C285" s="93">
        <v>275.63</v>
      </c>
      <c r="D285" s="95">
        <v>45875</v>
      </c>
      <c r="E285" s="46"/>
    </row>
    <row r="286" spans="1:5" ht="19.5" customHeight="1" x14ac:dyDescent="0.2">
      <c r="A286" s="56" t="s">
        <v>219</v>
      </c>
      <c r="B286" s="46" t="s">
        <v>338</v>
      </c>
      <c r="C286" s="93">
        <v>275</v>
      </c>
      <c r="D286" s="95">
        <v>45875</v>
      </c>
      <c r="E286" s="46"/>
    </row>
    <row r="287" spans="1:5" ht="19.5" customHeight="1" x14ac:dyDescent="0.2">
      <c r="A287" s="56" t="s">
        <v>185</v>
      </c>
      <c r="B287" s="46" t="s">
        <v>182</v>
      </c>
      <c r="C287" s="93">
        <v>274.8</v>
      </c>
      <c r="D287" s="95">
        <v>45880</v>
      </c>
      <c r="E287" s="46"/>
    </row>
    <row r="288" spans="1:5" ht="19.5" customHeight="1" x14ac:dyDescent="0.2">
      <c r="A288" s="56" t="s">
        <v>573</v>
      </c>
      <c r="B288" s="46" t="s">
        <v>574</v>
      </c>
      <c r="C288" s="93">
        <v>270.58999999999997</v>
      </c>
      <c r="D288" s="95">
        <v>45883</v>
      </c>
      <c r="E288" s="46"/>
    </row>
    <row r="289" spans="1:5" ht="19.5" customHeight="1" x14ac:dyDescent="0.2">
      <c r="A289" s="56" t="s">
        <v>575</v>
      </c>
      <c r="B289" s="46" t="s">
        <v>236</v>
      </c>
      <c r="C289" s="93">
        <v>267.5</v>
      </c>
      <c r="D289" s="95">
        <v>45894</v>
      </c>
      <c r="E289" s="46"/>
    </row>
    <row r="290" spans="1:5" ht="19.5" customHeight="1" x14ac:dyDescent="0.2">
      <c r="A290" s="56" t="s">
        <v>167</v>
      </c>
      <c r="B290" s="46" t="s">
        <v>576</v>
      </c>
      <c r="C290" s="93">
        <v>259</v>
      </c>
      <c r="D290" s="95">
        <v>45897</v>
      </c>
      <c r="E290" s="46"/>
    </row>
    <row r="291" spans="1:5" ht="19.5" customHeight="1" x14ac:dyDescent="0.2">
      <c r="A291" s="56" t="s">
        <v>203</v>
      </c>
      <c r="B291" s="46" t="s">
        <v>151</v>
      </c>
      <c r="C291" s="93">
        <v>238</v>
      </c>
      <c r="D291" s="95">
        <v>45880</v>
      </c>
      <c r="E291" s="46"/>
    </row>
    <row r="292" spans="1:5" ht="19.5" customHeight="1" x14ac:dyDescent="0.2">
      <c r="A292" s="56" t="s">
        <v>481</v>
      </c>
      <c r="B292" s="46" t="s">
        <v>404</v>
      </c>
      <c r="C292" s="93">
        <v>232.9</v>
      </c>
      <c r="D292" s="95">
        <v>45887</v>
      </c>
      <c r="E292" s="46"/>
    </row>
    <row r="293" spans="1:5" ht="19.5" customHeight="1" x14ac:dyDescent="0.2">
      <c r="A293" s="56" t="s">
        <v>82</v>
      </c>
      <c r="B293" s="46" t="s">
        <v>577</v>
      </c>
      <c r="C293" s="93">
        <v>227.94</v>
      </c>
      <c r="D293" s="95">
        <v>45890</v>
      </c>
      <c r="E293" s="46"/>
    </row>
    <row r="294" spans="1:5" ht="19.5" customHeight="1" x14ac:dyDescent="0.2">
      <c r="A294" s="56" t="s">
        <v>578</v>
      </c>
      <c r="B294" s="46" t="s">
        <v>579</v>
      </c>
      <c r="C294" s="93">
        <v>225</v>
      </c>
      <c r="D294" s="95">
        <v>45897</v>
      </c>
      <c r="E294" s="46"/>
    </row>
    <row r="295" spans="1:5" ht="19.5" customHeight="1" x14ac:dyDescent="0.2">
      <c r="A295" s="56" t="s">
        <v>580</v>
      </c>
      <c r="B295" s="46" t="s">
        <v>579</v>
      </c>
      <c r="C295" s="93">
        <v>225</v>
      </c>
      <c r="D295" s="95">
        <v>45897</v>
      </c>
      <c r="E295" s="46"/>
    </row>
    <row r="296" spans="1:5" ht="19.5" customHeight="1" x14ac:dyDescent="0.2">
      <c r="A296" s="56" t="s">
        <v>581</v>
      </c>
      <c r="B296" s="46" t="s">
        <v>582</v>
      </c>
      <c r="C296" s="93">
        <v>225</v>
      </c>
      <c r="D296" s="95">
        <v>45897</v>
      </c>
      <c r="E296" s="46"/>
    </row>
    <row r="297" spans="1:5" ht="19.5" customHeight="1" x14ac:dyDescent="0.2">
      <c r="A297" s="56" t="s">
        <v>159</v>
      </c>
      <c r="B297" s="46" t="s">
        <v>583</v>
      </c>
      <c r="C297" s="93">
        <v>213.74</v>
      </c>
      <c r="D297" s="95">
        <v>45884</v>
      </c>
      <c r="E297" s="46"/>
    </row>
    <row r="298" spans="1:5" ht="19.5" customHeight="1" x14ac:dyDescent="0.2">
      <c r="A298" s="56" t="s">
        <v>125</v>
      </c>
      <c r="B298" s="46" t="s">
        <v>584</v>
      </c>
      <c r="C298" s="93">
        <v>211.65</v>
      </c>
      <c r="D298" s="95">
        <v>45889</v>
      </c>
      <c r="E298" s="46"/>
    </row>
    <row r="299" spans="1:5" ht="19.5" customHeight="1" x14ac:dyDescent="0.2">
      <c r="A299" s="56" t="s">
        <v>135</v>
      </c>
      <c r="B299" s="46" t="s">
        <v>352</v>
      </c>
      <c r="C299" s="93">
        <v>210</v>
      </c>
      <c r="D299" s="95">
        <v>45875</v>
      </c>
      <c r="E299" s="46"/>
    </row>
    <row r="300" spans="1:5" ht="19.5" customHeight="1" x14ac:dyDescent="0.2">
      <c r="A300" s="56" t="s">
        <v>78</v>
      </c>
      <c r="B300" s="46" t="s">
        <v>585</v>
      </c>
      <c r="C300" s="93">
        <v>207.43</v>
      </c>
      <c r="D300" s="95">
        <v>45887</v>
      </c>
      <c r="E300" s="46"/>
    </row>
    <row r="301" spans="1:5" ht="19.5" customHeight="1" x14ac:dyDescent="0.2">
      <c r="A301" s="56" t="s">
        <v>586</v>
      </c>
      <c r="B301" s="46" t="s">
        <v>587</v>
      </c>
      <c r="C301" s="93">
        <v>200</v>
      </c>
      <c r="D301" s="95">
        <v>45875</v>
      </c>
      <c r="E301" s="46"/>
    </row>
    <row r="302" spans="1:5" ht="19.5" customHeight="1" x14ac:dyDescent="0.2">
      <c r="A302" s="56" t="s">
        <v>588</v>
      </c>
      <c r="B302" s="46" t="s">
        <v>352</v>
      </c>
      <c r="C302" s="93">
        <v>193</v>
      </c>
      <c r="D302" s="95">
        <v>45895</v>
      </c>
      <c r="E302" s="46"/>
    </row>
    <row r="303" spans="1:5" ht="19.5" customHeight="1" x14ac:dyDescent="0.2">
      <c r="A303" s="56" t="s">
        <v>134</v>
      </c>
      <c r="B303" s="46" t="s">
        <v>417</v>
      </c>
      <c r="C303" s="93">
        <v>191.58</v>
      </c>
      <c r="D303" s="95">
        <v>45888</v>
      </c>
      <c r="E303" s="46"/>
    </row>
    <row r="304" spans="1:5" ht="19.5" customHeight="1" x14ac:dyDescent="0.2">
      <c r="A304" s="56" t="s">
        <v>100</v>
      </c>
      <c r="B304" s="46" t="s">
        <v>589</v>
      </c>
      <c r="C304" s="93">
        <v>184.95</v>
      </c>
      <c r="D304" s="95">
        <v>45884</v>
      </c>
      <c r="E304" s="46"/>
    </row>
    <row r="305" spans="1:5" ht="19.5" customHeight="1" x14ac:dyDescent="0.2">
      <c r="A305" s="56" t="s">
        <v>220</v>
      </c>
      <c r="B305" s="46" t="s">
        <v>221</v>
      </c>
      <c r="C305" s="93">
        <v>177.66</v>
      </c>
      <c r="D305" s="95">
        <v>45875</v>
      </c>
      <c r="E305" s="46"/>
    </row>
    <row r="306" spans="1:5" ht="19.5" customHeight="1" x14ac:dyDescent="0.2">
      <c r="A306" s="56" t="s">
        <v>112</v>
      </c>
      <c r="B306" s="46" t="s">
        <v>590</v>
      </c>
      <c r="C306" s="93">
        <v>175</v>
      </c>
      <c r="D306" s="95">
        <v>45883</v>
      </c>
      <c r="E306" s="46"/>
    </row>
    <row r="307" spans="1:5" ht="19.5" customHeight="1" x14ac:dyDescent="0.2">
      <c r="A307" s="56" t="s">
        <v>234</v>
      </c>
      <c r="B307" s="46" t="s">
        <v>591</v>
      </c>
      <c r="C307" s="93">
        <v>172.27</v>
      </c>
      <c r="D307" s="95">
        <v>45875</v>
      </c>
      <c r="E307" s="46"/>
    </row>
    <row r="308" spans="1:5" ht="19.5" customHeight="1" x14ac:dyDescent="0.2">
      <c r="A308" s="56" t="s">
        <v>592</v>
      </c>
      <c r="B308" s="46" t="s">
        <v>593</v>
      </c>
      <c r="C308" s="93">
        <v>170</v>
      </c>
      <c r="D308" s="95">
        <v>45898</v>
      </c>
      <c r="E308" s="46"/>
    </row>
    <row r="309" spans="1:5" ht="19.5" customHeight="1" x14ac:dyDescent="0.2">
      <c r="A309" s="56" t="s">
        <v>184</v>
      </c>
      <c r="B309" s="46" t="s">
        <v>594</v>
      </c>
      <c r="C309" s="93">
        <v>168</v>
      </c>
      <c r="D309" s="95">
        <v>45883</v>
      </c>
      <c r="E309" s="46"/>
    </row>
    <row r="310" spans="1:5" ht="19.5" customHeight="1" x14ac:dyDescent="0.2">
      <c r="A310" s="56" t="s">
        <v>595</v>
      </c>
      <c r="B310" s="46" t="s">
        <v>227</v>
      </c>
      <c r="C310" s="93">
        <v>160</v>
      </c>
      <c r="D310" s="95">
        <v>45883</v>
      </c>
      <c r="E310" s="46"/>
    </row>
    <row r="311" spans="1:5" ht="19.5" customHeight="1" x14ac:dyDescent="0.2">
      <c r="A311" s="56" t="s">
        <v>122</v>
      </c>
      <c r="B311" s="46" t="s">
        <v>123</v>
      </c>
      <c r="C311" s="93">
        <v>157.63999999999999</v>
      </c>
      <c r="D311" s="95">
        <v>45898</v>
      </c>
      <c r="E311" s="46"/>
    </row>
    <row r="312" spans="1:5" ht="19.5" customHeight="1" x14ac:dyDescent="0.2">
      <c r="A312" s="56" t="s">
        <v>132</v>
      </c>
      <c r="B312" s="46" t="s">
        <v>151</v>
      </c>
      <c r="C312" s="93">
        <v>150</v>
      </c>
      <c r="D312" s="95">
        <v>45880</v>
      </c>
      <c r="E312" s="46"/>
    </row>
    <row r="313" spans="1:5" ht="19.5" customHeight="1" x14ac:dyDescent="0.2">
      <c r="A313" s="56" t="s">
        <v>225</v>
      </c>
      <c r="B313" s="46" t="s">
        <v>300</v>
      </c>
      <c r="C313" s="93">
        <v>150</v>
      </c>
      <c r="D313" s="95">
        <v>45883</v>
      </c>
      <c r="E313" s="46"/>
    </row>
    <row r="314" spans="1:5" ht="19.5" customHeight="1" x14ac:dyDescent="0.2">
      <c r="A314" s="56" t="s">
        <v>100</v>
      </c>
      <c r="B314" s="46" t="s">
        <v>397</v>
      </c>
      <c r="C314" s="93">
        <v>149.94999999999999</v>
      </c>
      <c r="D314" s="95">
        <v>45888</v>
      </c>
      <c r="E314" s="46"/>
    </row>
    <row r="315" spans="1:5" ht="19.5" customHeight="1" x14ac:dyDescent="0.2">
      <c r="A315" s="56" t="s">
        <v>212</v>
      </c>
      <c r="B315" s="46" t="s">
        <v>357</v>
      </c>
      <c r="C315" s="93">
        <v>146.56</v>
      </c>
      <c r="D315" s="95">
        <v>45894</v>
      </c>
      <c r="E315" s="46"/>
    </row>
    <row r="316" spans="1:5" ht="19.5" customHeight="1" x14ac:dyDescent="0.2">
      <c r="A316" s="56" t="s">
        <v>142</v>
      </c>
      <c r="B316" s="46" t="s">
        <v>227</v>
      </c>
      <c r="C316" s="93">
        <v>145.02000000000001</v>
      </c>
      <c r="D316" s="95">
        <v>45894</v>
      </c>
      <c r="E316" s="46"/>
    </row>
    <row r="317" spans="1:5" ht="19.5" customHeight="1" x14ac:dyDescent="0.2">
      <c r="A317" s="56" t="s">
        <v>596</v>
      </c>
      <c r="B317" s="46" t="s">
        <v>597</v>
      </c>
      <c r="C317" s="93">
        <v>144</v>
      </c>
      <c r="D317" s="95">
        <v>45883</v>
      </c>
      <c r="E317" s="46"/>
    </row>
    <row r="318" spans="1:5" ht="19.5" customHeight="1" x14ac:dyDescent="0.2">
      <c r="A318" s="56" t="s">
        <v>598</v>
      </c>
      <c r="B318" s="46" t="s">
        <v>599</v>
      </c>
      <c r="C318" s="93">
        <v>141.4</v>
      </c>
      <c r="D318" s="95">
        <v>45883</v>
      </c>
      <c r="E318" s="46"/>
    </row>
    <row r="319" spans="1:5" ht="19.5" customHeight="1" x14ac:dyDescent="0.2">
      <c r="A319" s="56" t="s">
        <v>600</v>
      </c>
      <c r="B319" s="46" t="s">
        <v>601</v>
      </c>
      <c r="C319" s="93">
        <v>139.66</v>
      </c>
      <c r="D319" s="95">
        <v>45875</v>
      </c>
      <c r="E319" s="46"/>
    </row>
    <row r="320" spans="1:5" ht="19.5" customHeight="1" x14ac:dyDescent="0.2">
      <c r="A320" s="56" t="s">
        <v>602</v>
      </c>
      <c r="B320" s="46" t="s">
        <v>603</v>
      </c>
      <c r="C320" s="93">
        <v>137.79</v>
      </c>
      <c r="D320" s="95">
        <v>45888</v>
      </c>
      <c r="E320" s="46"/>
    </row>
    <row r="321" spans="1:5" ht="19.5" customHeight="1" x14ac:dyDescent="0.2">
      <c r="A321" s="56" t="s">
        <v>126</v>
      </c>
      <c r="B321" s="46" t="s">
        <v>322</v>
      </c>
      <c r="C321" s="93">
        <v>135.74</v>
      </c>
      <c r="D321" s="95">
        <v>45898</v>
      </c>
      <c r="E321" s="46"/>
    </row>
    <row r="322" spans="1:5" ht="19.5" customHeight="1" x14ac:dyDescent="0.2">
      <c r="A322" s="56" t="s">
        <v>604</v>
      </c>
      <c r="B322" s="46" t="s">
        <v>605</v>
      </c>
      <c r="C322" s="93">
        <v>132.30000000000001</v>
      </c>
      <c r="D322" s="95">
        <v>45888</v>
      </c>
      <c r="E322" s="46"/>
    </row>
    <row r="323" spans="1:5" ht="19.5" customHeight="1" x14ac:dyDescent="0.2">
      <c r="A323" s="56" t="s">
        <v>230</v>
      </c>
      <c r="B323" s="46" t="s">
        <v>605</v>
      </c>
      <c r="C323" s="93">
        <v>129.5</v>
      </c>
      <c r="D323" s="95">
        <v>45875</v>
      </c>
      <c r="E323" s="46"/>
    </row>
    <row r="324" spans="1:5" ht="19.5" customHeight="1" x14ac:dyDescent="0.2">
      <c r="A324" s="56" t="s">
        <v>235</v>
      </c>
      <c r="B324" s="46" t="s">
        <v>300</v>
      </c>
      <c r="C324" s="93">
        <v>120</v>
      </c>
      <c r="D324" s="95">
        <v>45881</v>
      </c>
      <c r="E324" s="46"/>
    </row>
    <row r="325" spans="1:5" ht="19.5" customHeight="1" x14ac:dyDescent="0.2">
      <c r="A325" s="56" t="s">
        <v>179</v>
      </c>
      <c r="B325" s="46" t="s">
        <v>606</v>
      </c>
      <c r="C325" s="93">
        <v>119.98</v>
      </c>
      <c r="D325" s="95">
        <v>45894</v>
      </c>
      <c r="E325" s="46"/>
    </row>
    <row r="326" spans="1:5" ht="19.5" customHeight="1" x14ac:dyDescent="0.2">
      <c r="A326" s="56" t="s">
        <v>126</v>
      </c>
      <c r="B326" s="46" t="s">
        <v>338</v>
      </c>
      <c r="C326" s="93">
        <v>118.26</v>
      </c>
      <c r="D326" s="95">
        <v>45883</v>
      </c>
      <c r="E326" s="46"/>
    </row>
    <row r="327" spans="1:5" ht="19.5" customHeight="1" x14ac:dyDescent="0.2">
      <c r="A327" s="56" t="s">
        <v>82</v>
      </c>
      <c r="B327" s="46" t="s">
        <v>607</v>
      </c>
      <c r="C327" s="93">
        <v>113.97</v>
      </c>
      <c r="D327" s="95">
        <v>45889</v>
      </c>
      <c r="E327" s="46"/>
    </row>
    <row r="328" spans="1:5" ht="19.5" customHeight="1" x14ac:dyDescent="0.2">
      <c r="A328" s="56" t="s">
        <v>88</v>
      </c>
      <c r="B328" s="46" t="s">
        <v>608</v>
      </c>
      <c r="C328" s="93">
        <v>113.85</v>
      </c>
      <c r="D328" s="95">
        <v>45875</v>
      </c>
      <c r="E328" s="46"/>
    </row>
    <row r="329" spans="1:5" ht="19.5" customHeight="1" x14ac:dyDescent="0.2">
      <c r="A329" s="56" t="s">
        <v>88</v>
      </c>
      <c r="B329" s="46" t="s">
        <v>608</v>
      </c>
      <c r="C329" s="93">
        <v>113.85</v>
      </c>
      <c r="D329" s="95">
        <v>45897</v>
      </c>
      <c r="E329" s="46"/>
    </row>
    <row r="330" spans="1:5" ht="19.5" customHeight="1" x14ac:dyDescent="0.2">
      <c r="A330" s="56" t="s">
        <v>140</v>
      </c>
      <c r="B330" s="46" t="s">
        <v>30</v>
      </c>
      <c r="C330" s="93">
        <v>106.74</v>
      </c>
      <c r="D330" s="95">
        <v>45875</v>
      </c>
      <c r="E330" s="46"/>
    </row>
    <row r="331" spans="1:5" ht="19.5" customHeight="1" x14ac:dyDescent="0.2">
      <c r="A331" s="56" t="s">
        <v>588</v>
      </c>
      <c r="B331" s="46" t="s">
        <v>352</v>
      </c>
      <c r="C331" s="93">
        <v>104</v>
      </c>
      <c r="D331" s="95">
        <v>45887</v>
      </c>
      <c r="E331" s="46"/>
    </row>
    <row r="332" spans="1:5" ht="19.5" customHeight="1" x14ac:dyDescent="0.2">
      <c r="A332" s="56" t="s">
        <v>122</v>
      </c>
      <c r="B332" s="46" t="s">
        <v>123</v>
      </c>
      <c r="C332" s="93">
        <v>102.76</v>
      </c>
      <c r="D332" s="95">
        <v>45875</v>
      </c>
      <c r="E332" s="46"/>
    </row>
    <row r="333" spans="1:5" ht="19.5" customHeight="1" x14ac:dyDescent="0.2">
      <c r="A333" s="56" t="s">
        <v>609</v>
      </c>
      <c r="B333" s="46" t="s">
        <v>610</v>
      </c>
      <c r="C333" s="93">
        <v>100</v>
      </c>
      <c r="D333" s="95">
        <v>45881</v>
      </c>
      <c r="E333" s="46"/>
    </row>
    <row r="334" spans="1:5" ht="19.5" customHeight="1" x14ac:dyDescent="0.2">
      <c r="A334" s="56" t="s">
        <v>611</v>
      </c>
      <c r="B334" s="46" t="s">
        <v>231</v>
      </c>
      <c r="C334" s="93">
        <v>99.4</v>
      </c>
      <c r="D334" s="95">
        <v>45875</v>
      </c>
      <c r="E334" s="46"/>
    </row>
    <row r="335" spans="1:5" ht="19.5" customHeight="1" x14ac:dyDescent="0.2">
      <c r="A335" s="56" t="s">
        <v>134</v>
      </c>
      <c r="B335" s="46" t="s">
        <v>417</v>
      </c>
      <c r="C335" s="93">
        <v>95.79</v>
      </c>
      <c r="D335" s="95">
        <v>45875</v>
      </c>
      <c r="E335" s="46"/>
    </row>
    <row r="336" spans="1:5" ht="19.5" customHeight="1" x14ac:dyDescent="0.2">
      <c r="A336" s="56" t="s">
        <v>612</v>
      </c>
      <c r="B336" s="46" t="s">
        <v>613</v>
      </c>
      <c r="C336" s="93">
        <v>94.52</v>
      </c>
      <c r="D336" s="95">
        <v>45880</v>
      </c>
      <c r="E336" s="46"/>
    </row>
    <row r="337" spans="1:5" ht="19.5" customHeight="1" x14ac:dyDescent="0.2">
      <c r="A337" s="56" t="s">
        <v>146</v>
      </c>
      <c r="B337" s="46" t="s">
        <v>145</v>
      </c>
      <c r="C337" s="93">
        <v>92.12</v>
      </c>
      <c r="D337" s="95">
        <v>45875</v>
      </c>
      <c r="E337" s="46"/>
    </row>
    <row r="338" spans="1:5" ht="19.5" customHeight="1" x14ac:dyDescent="0.2">
      <c r="A338" s="56" t="s">
        <v>614</v>
      </c>
      <c r="B338" s="46" t="s">
        <v>379</v>
      </c>
      <c r="C338" s="93">
        <v>91.61</v>
      </c>
      <c r="D338" s="95">
        <v>45890</v>
      </c>
      <c r="E338" s="46"/>
    </row>
    <row r="339" spans="1:5" ht="19.5" customHeight="1" x14ac:dyDescent="0.2">
      <c r="A339" s="56" t="s">
        <v>615</v>
      </c>
      <c r="B339" s="46" t="s">
        <v>616</v>
      </c>
      <c r="C339" s="93">
        <v>91</v>
      </c>
      <c r="D339" s="95">
        <v>45898</v>
      </c>
      <c r="E339" s="46"/>
    </row>
    <row r="340" spans="1:5" ht="19.5" customHeight="1" x14ac:dyDescent="0.2">
      <c r="A340" s="56" t="s">
        <v>223</v>
      </c>
      <c r="B340" s="46" t="s">
        <v>224</v>
      </c>
      <c r="C340" s="93">
        <v>89.46</v>
      </c>
      <c r="D340" s="95">
        <v>45898</v>
      </c>
      <c r="E340" s="46"/>
    </row>
    <row r="341" spans="1:5" ht="19.5" customHeight="1" x14ac:dyDescent="0.2">
      <c r="A341" s="56" t="s">
        <v>210</v>
      </c>
      <c r="B341" s="46" t="s">
        <v>338</v>
      </c>
      <c r="C341" s="93">
        <v>83.81</v>
      </c>
      <c r="D341" s="95">
        <v>45883</v>
      </c>
      <c r="E341" s="46"/>
    </row>
    <row r="342" spans="1:5" ht="19.5" customHeight="1" x14ac:dyDescent="0.2">
      <c r="A342" s="56" t="s">
        <v>207</v>
      </c>
      <c r="B342" s="46" t="s">
        <v>338</v>
      </c>
      <c r="C342" s="93">
        <v>80.98</v>
      </c>
      <c r="D342" s="95">
        <v>45883</v>
      </c>
      <c r="E342" s="46"/>
    </row>
    <row r="343" spans="1:5" ht="19.5" customHeight="1" x14ac:dyDescent="0.2">
      <c r="A343" s="56" t="s">
        <v>127</v>
      </c>
      <c r="B343" s="46" t="s">
        <v>192</v>
      </c>
      <c r="C343" s="93">
        <v>77.88</v>
      </c>
      <c r="D343" s="95">
        <v>45884</v>
      </c>
      <c r="E343" s="46"/>
    </row>
    <row r="344" spans="1:5" ht="19.5" customHeight="1" x14ac:dyDescent="0.2">
      <c r="A344" s="56" t="s">
        <v>617</v>
      </c>
      <c r="B344" s="46" t="s">
        <v>618</v>
      </c>
      <c r="C344" s="93">
        <v>75.989999999999995</v>
      </c>
      <c r="D344" s="95">
        <v>45898</v>
      </c>
      <c r="E344" s="46"/>
    </row>
    <row r="345" spans="1:5" ht="19.5" customHeight="1" x14ac:dyDescent="0.2">
      <c r="A345" s="56" t="s">
        <v>88</v>
      </c>
      <c r="B345" s="46" t="s">
        <v>619</v>
      </c>
      <c r="C345" s="93">
        <v>75.900000000000006</v>
      </c>
      <c r="D345" s="95">
        <v>45890</v>
      </c>
      <c r="E345" s="46"/>
    </row>
    <row r="346" spans="1:5" ht="19.5" customHeight="1" x14ac:dyDescent="0.2">
      <c r="A346" s="56" t="s">
        <v>232</v>
      </c>
      <c r="B346" s="46" t="s">
        <v>193</v>
      </c>
      <c r="C346" s="93">
        <v>75</v>
      </c>
      <c r="D346" s="95">
        <v>45880</v>
      </c>
      <c r="E346" s="46"/>
    </row>
    <row r="347" spans="1:5" ht="19.5" customHeight="1" x14ac:dyDescent="0.2">
      <c r="A347" s="56" t="s">
        <v>620</v>
      </c>
      <c r="B347" s="46" t="s">
        <v>621</v>
      </c>
      <c r="C347" s="93">
        <v>75</v>
      </c>
      <c r="D347" s="95">
        <v>45895</v>
      </c>
      <c r="E347" s="46"/>
    </row>
    <row r="348" spans="1:5" ht="19.5" customHeight="1" x14ac:dyDescent="0.2">
      <c r="A348" s="56" t="s">
        <v>148</v>
      </c>
      <c r="B348" s="46" t="s">
        <v>389</v>
      </c>
      <c r="C348" s="93">
        <v>72.349999999999994</v>
      </c>
      <c r="D348" s="95">
        <v>45884</v>
      </c>
      <c r="E348" s="46"/>
    </row>
    <row r="349" spans="1:5" ht="19.5" customHeight="1" x14ac:dyDescent="0.2">
      <c r="A349" s="56" t="s">
        <v>237</v>
      </c>
      <c r="B349" s="46" t="s">
        <v>622</v>
      </c>
      <c r="C349" s="93">
        <v>72.17</v>
      </c>
      <c r="D349" s="95">
        <v>45897</v>
      </c>
      <c r="E349" s="46"/>
    </row>
    <row r="350" spans="1:5" ht="19.5" customHeight="1" x14ac:dyDescent="0.2">
      <c r="A350" s="56" t="s">
        <v>623</v>
      </c>
      <c r="B350" s="46" t="s">
        <v>624</v>
      </c>
      <c r="C350" s="93">
        <v>71.680000000000007</v>
      </c>
      <c r="D350" s="95">
        <v>45894</v>
      </c>
      <c r="E350" s="46"/>
    </row>
    <row r="351" spans="1:5" ht="19.5" customHeight="1" x14ac:dyDescent="0.2">
      <c r="A351" s="56" t="s">
        <v>226</v>
      </c>
      <c r="B351" s="46" t="s">
        <v>404</v>
      </c>
      <c r="C351" s="93">
        <v>69</v>
      </c>
      <c r="D351" s="95">
        <v>45888</v>
      </c>
      <c r="E351" s="46"/>
    </row>
    <row r="352" spans="1:5" ht="19.5" customHeight="1" x14ac:dyDescent="0.2">
      <c r="A352" s="56" t="s">
        <v>171</v>
      </c>
      <c r="B352" s="46" t="s">
        <v>143</v>
      </c>
      <c r="C352" s="93">
        <v>65.099999999999994</v>
      </c>
      <c r="D352" s="95">
        <v>45888</v>
      </c>
      <c r="E352" s="46"/>
    </row>
    <row r="353" spans="1:5" ht="19.5" customHeight="1" x14ac:dyDescent="0.2">
      <c r="A353" s="56" t="s">
        <v>625</v>
      </c>
      <c r="B353" s="46" t="s">
        <v>626</v>
      </c>
      <c r="C353" s="93">
        <v>62.42</v>
      </c>
      <c r="D353" s="95">
        <v>45875</v>
      </c>
      <c r="E353" s="46"/>
    </row>
    <row r="354" spans="1:5" ht="19.5" customHeight="1" x14ac:dyDescent="0.2">
      <c r="A354" s="56" t="s">
        <v>170</v>
      </c>
      <c r="B354" s="46" t="s">
        <v>227</v>
      </c>
      <c r="C354" s="93">
        <v>61.96</v>
      </c>
      <c r="D354" s="95">
        <v>45875</v>
      </c>
      <c r="E354" s="46"/>
    </row>
    <row r="355" spans="1:5" ht="19.5" customHeight="1" x14ac:dyDescent="0.2">
      <c r="A355" s="56" t="s">
        <v>627</v>
      </c>
      <c r="B355" s="46" t="s">
        <v>145</v>
      </c>
      <c r="C355" s="93">
        <v>56.98</v>
      </c>
      <c r="D355" s="95">
        <v>45875</v>
      </c>
      <c r="E355" s="46"/>
    </row>
    <row r="356" spans="1:5" ht="19.5" customHeight="1" x14ac:dyDescent="0.2">
      <c r="A356" s="56" t="s">
        <v>628</v>
      </c>
      <c r="B356" s="46" t="s">
        <v>629</v>
      </c>
      <c r="C356" s="93">
        <v>52.08</v>
      </c>
      <c r="D356" s="95">
        <v>45898</v>
      </c>
    </row>
    <row r="357" spans="1:5" ht="19.5" customHeight="1" x14ac:dyDescent="0.2">
      <c r="A357" s="56" t="s">
        <v>630</v>
      </c>
      <c r="B357" s="46" t="s">
        <v>231</v>
      </c>
      <c r="C357" s="93">
        <v>51.87</v>
      </c>
      <c r="D357" s="95">
        <v>45875</v>
      </c>
    </row>
    <row r="358" spans="1:5" ht="19.5" customHeight="1" x14ac:dyDescent="0.2">
      <c r="A358" s="56" t="s">
        <v>631</v>
      </c>
      <c r="B358" s="46" t="s">
        <v>632</v>
      </c>
      <c r="C358" s="93">
        <v>50.71</v>
      </c>
      <c r="D358" s="95">
        <v>45881</v>
      </c>
    </row>
    <row r="359" spans="1:5" ht="19.5" customHeight="1" x14ac:dyDescent="0.2">
      <c r="A359" s="56" t="s">
        <v>633</v>
      </c>
      <c r="B359" s="46" t="s">
        <v>579</v>
      </c>
      <c r="C359" s="93">
        <v>50</v>
      </c>
      <c r="D359" s="95">
        <v>45897</v>
      </c>
    </row>
    <row r="360" spans="1:5" ht="19.5" customHeight="1" x14ac:dyDescent="0.2">
      <c r="A360" s="56" t="s">
        <v>634</v>
      </c>
      <c r="B360" s="46" t="s">
        <v>579</v>
      </c>
      <c r="C360" s="93">
        <v>50</v>
      </c>
      <c r="D360" s="95">
        <v>45897</v>
      </c>
    </row>
    <row r="361" spans="1:5" ht="19.5" customHeight="1" x14ac:dyDescent="0.2">
      <c r="A361" s="56" t="s">
        <v>635</v>
      </c>
      <c r="B361" s="46" t="s">
        <v>636</v>
      </c>
      <c r="C361" s="93">
        <v>50</v>
      </c>
      <c r="D361" s="95">
        <v>45897</v>
      </c>
    </row>
    <row r="362" spans="1:5" ht="19.5" customHeight="1" x14ac:dyDescent="0.2">
      <c r="A362" s="56" t="s">
        <v>637</v>
      </c>
      <c r="B362" s="46" t="s">
        <v>579</v>
      </c>
      <c r="C362" s="93">
        <v>50</v>
      </c>
      <c r="D362" s="95">
        <v>45897</v>
      </c>
    </row>
    <row r="363" spans="1:5" ht="19.5" customHeight="1" x14ac:dyDescent="0.2">
      <c r="A363" s="56" t="s">
        <v>638</v>
      </c>
      <c r="B363" s="46" t="s">
        <v>579</v>
      </c>
      <c r="C363" s="93">
        <v>50</v>
      </c>
      <c r="D363" s="95">
        <v>45897</v>
      </c>
    </row>
    <row r="364" spans="1:5" ht="19.5" customHeight="1" x14ac:dyDescent="0.2">
      <c r="A364" s="56" t="s">
        <v>639</v>
      </c>
      <c r="B364" s="46" t="s">
        <v>579</v>
      </c>
      <c r="C364" s="93">
        <v>50</v>
      </c>
      <c r="D364" s="95">
        <v>45897</v>
      </c>
    </row>
    <row r="365" spans="1:5" ht="19.5" customHeight="1" x14ac:dyDescent="0.2">
      <c r="A365" s="56" t="s">
        <v>640</v>
      </c>
      <c r="B365" s="46" t="s">
        <v>579</v>
      </c>
      <c r="C365" s="93">
        <v>50</v>
      </c>
      <c r="D365" s="95">
        <v>45897</v>
      </c>
    </row>
    <row r="366" spans="1:5" ht="19.5" customHeight="1" x14ac:dyDescent="0.2">
      <c r="A366" s="56" t="s">
        <v>641</v>
      </c>
      <c r="B366" s="46" t="s">
        <v>579</v>
      </c>
      <c r="C366" s="93">
        <v>50</v>
      </c>
      <c r="D366" s="95">
        <v>45897</v>
      </c>
    </row>
    <row r="367" spans="1:5" ht="19.5" customHeight="1" x14ac:dyDescent="0.2">
      <c r="A367" s="56" t="s">
        <v>642</v>
      </c>
      <c r="B367" s="46" t="s">
        <v>579</v>
      </c>
      <c r="C367" s="93">
        <v>50</v>
      </c>
      <c r="D367" s="95">
        <v>45897</v>
      </c>
    </row>
    <row r="368" spans="1:5" ht="19.5" customHeight="1" x14ac:dyDescent="0.2">
      <c r="A368" s="56" t="s">
        <v>643</v>
      </c>
      <c r="B368" s="46" t="s">
        <v>579</v>
      </c>
      <c r="C368" s="93">
        <v>50</v>
      </c>
      <c r="D368" s="95">
        <v>45897</v>
      </c>
    </row>
    <row r="369" spans="1:4" ht="19.5" customHeight="1" x14ac:dyDescent="0.2">
      <c r="A369" s="56" t="s">
        <v>142</v>
      </c>
      <c r="B369" s="46" t="s">
        <v>227</v>
      </c>
      <c r="C369" s="93">
        <v>44.98</v>
      </c>
      <c r="D369" s="95">
        <v>45888</v>
      </c>
    </row>
    <row r="370" spans="1:4" ht="19.5" customHeight="1" x14ac:dyDescent="0.2">
      <c r="A370" s="56" t="s">
        <v>144</v>
      </c>
      <c r="B370" s="46" t="s">
        <v>644</v>
      </c>
      <c r="C370" s="93">
        <v>44.1</v>
      </c>
      <c r="D370" s="95">
        <v>45881</v>
      </c>
    </row>
    <row r="371" spans="1:4" ht="19.5" customHeight="1" x14ac:dyDescent="0.2">
      <c r="A371" s="56" t="s">
        <v>240</v>
      </c>
      <c r="B371" s="46" t="s">
        <v>645</v>
      </c>
      <c r="C371" s="93">
        <v>42.63</v>
      </c>
      <c r="D371" s="95">
        <v>45875</v>
      </c>
    </row>
    <row r="372" spans="1:4" ht="19.5" customHeight="1" x14ac:dyDescent="0.2">
      <c r="A372" s="56" t="s">
        <v>238</v>
      </c>
      <c r="B372" s="46" t="s">
        <v>646</v>
      </c>
      <c r="C372" s="93">
        <v>40.369999999999997</v>
      </c>
      <c r="D372" s="95">
        <v>45880</v>
      </c>
    </row>
    <row r="373" spans="1:4" ht="19.5" customHeight="1" x14ac:dyDescent="0.2">
      <c r="A373" s="56" t="s">
        <v>163</v>
      </c>
      <c r="B373" s="46" t="s">
        <v>647</v>
      </c>
      <c r="C373" s="93">
        <v>39.08</v>
      </c>
      <c r="D373" s="95">
        <v>45895</v>
      </c>
    </row>
    <row r="374" spans="1:4" ht="19.5" customHeight="1" x14ac:dyDescent="0.2">
      <c r="A374" s="56" t="s">
        <v>648</v>
      </c>
      <c r="B374" s="46" t="s">
        <v>649</v>
      </c>
      <c r="C374" s="93">
        <v>35</v>
      </c>
      <c r="D374" s="95">
        <v>45875</v>
      </c>
    </row>
    <row r="375" spans="1:4" ht="19.5" customHeight="1" x14ac:dyDescent="0.2">
      <c r="A375" s="56" t="s">
        <v>104</v>
      </c>
      <c r="B375" s="46" t="s">
        <v>151</v>
      </c>
      <c r="C375" s="93">
        <v>35</v>
      </c>
      <c r="D375" s="95">
        <v>45880</v>
      </c>
    </row>
    <row r="376" spans="1:4" ht="19.5" customHeight="1" x14ac:dyDescent="0.2">
      <c r="A376" s="56" t="s">
        <v>648</v>
      </c>
      <c r="B376" s="46" t="s">
        <v>650</v>
      </c>
      <c r="C376" s="93">
        <v>35</v>
      </c>
      <c r="D376" s="95">
        <v>45880</v>
      </c>
    </row>
    <row r="377" spans="1:4" ht="19.5" customHeight="1" x14ac:dyDescent="0.2">
      <c r="A377" s="56" t="s">
        <v>127</v>
      </c>
      <c r="B377" s="46" t="s">
        <v>404</v>
      </c>
      <c r="C377" s="93">
        <v>34.130000000000003</v>
      </c>
      <c r="D377" s="95">
        <v>45888</v>
      </c>
    </row>
    <row r="378" spans="1:4" ht="19.5" customHeight="1" x14ac:dyDescent="0.2">
      <c r="A378" s="56" t="s">
        <v>88</v>
      </c>
      <c r="B378" s="46" t="s">
        <v>608</v>
      </c>
      <c r="C378" s="93">
        <v>33.9</v>
      </c>
      <c r="D378" s="95">
        <v>45888</v>
      </c>
    </row>
    <row r="379" spans="1:4" ht="19.5" customHeight="1" x14ac:dyDescent="0.2">
      <c r="A379" s="56" t="s">
        <v>239</v>
      </c>
      <c r="B379" s="46" t="s">
        <v>431</v>
      </c>
      <c r="C379" s="93">
        <v>30.43</v>
      </c>
      <c r="D379" s="95">
        <v>45884</v>
      </c>
    </row>
    <row r="380" spans="1:4" ht="19.5" customHeight="1" x14ac:dyDescent="0.2">
      <c r="A380" s="56" t="s">
        <v>651</v>
      </c>
      <c r="B380" s="46" t="s">
        <v>145</v>
      </c>
      <c r="C380" s="93">
        <v>30.17</v>
      </c>
      <c r="D380" s="95">
        <v>45875</v>
      </c>
    </row>
    <row r="381" spans="1:4" ht="19.5" customHeight="1" x14ac:dyDescent="0.2">
      <c r="A381" s="56" t="s">
        <v>155</v>
      </c>
      <c r="B381" s="46" t="s">
        <v>652</v>
      </c>
      <c r="C381" s="93">
        <v>29.4</v>
      </c>
      <c r="D381" s="95">
        <v>45888</v>
      </c>
    </row>
    <row r="382" spans="1:4" ht="19.5" customHeight="1" x14ac:dyDescent="0.2">
      <c r="A382" s="56" t="s">
        <v>134</v>
      </c>
      <c r="B382" s="46" t="s">
        <v>608</v>
      </c>
      <c r="C382" s="93">
        <v>28.74</v>
      </c>
      <c r="D382" s="95">
        <v>45894</v>
      </c>
    </row>
    <row r="383" spans="1:4" ht="19.5" customHeight="1" x14ac:dyDescent="0.2">
      <c r="A383" s="56" t="s">
        <v>169</v>
      </c>
      <c r="B383" s="46" t="s">
        <v>653</v>
      </c>
      <c r="C383" s="93">
        <v>24</v>
      </c>
      <c r="D383" s="95">
        <v>45888</v>
      </c>
    </row>
    <row r="384" spans="1:4" ht="19.5" customHeight="1" x14ac:dyDescent="0.2">
      <c r="A384" s="56" t="s">
        <v>229</v>
      </c>
      <c r="B384" s="46" t="s">
        <v>338</v>
      </c>
      <c r="C384" s="93">
        <v>20.010000000000002</v>
      </c>
      <c r="D384" s="95">
        <v>45889</v>
      </c>
    </row>
    <row r="385" spans="1:4" ht="19.5" customHeight="1" x14ac:dyDescent="0.2">
      <c r="A385" s="56" t="s">
        <v>120</v>
      </c>
      <c r="B385" s="46" t="s">
        <v>654</v>
      </c>
      <c r="C385" s="93">
        <v>20</v>
      </c>
      <c r="D385" s="95">
        <v>45888</v>
      </c>
    </row>
    <row r="386" spans="1:4" ht="19.5" customHeight="1" x14ac:dyDescent="0.2">
      <c r="A386" s="56" t="s">
        <v>125</v>
      </c>
      <c r="B386" s="46" t="s">
        <v>584</v>
      </c>
      <c r="C386" s="93">
        <v>18.239999999999998</v>
      </c>
      <c r="D386" s="95">
        <v>45883</v>
      </c>
    </row>
    <row r="387" spans="1:4" ht="19.5" customHeight="1" x14ac:dyDescent="0.2">
      <c r="A387" s="56" t="s">
        <v>655</v>
      </c>
      <c r="B387" s="46" t="s">
        <v>338</v>
      </c>
      <c r="C387" s="93">
        <v>11.41</v>
      </c>
      <c r="D387" s="95">
        <v>45883</v>
      </c>
    </row>
    <row r="388" spans="1:4" ht="19.5" customHeight="1" x14ac:dyDescent="0.2">
      <c r="A388" s="56" t="s">
        <v>142</v>
      </c>
      <c r="B388" s="46" t="s">
        <v>227</v>
      </c>
      <c r="C388" s="93">
        <v>10.79</v>
      </c>
      <c r="D388" s="95">
        <v>45883</v>
      </c>
    </row>
    <row r="389" spans="1:4" ht="19.5" customHeight="1" x14ac:dyDescent="0.2">
      <c r="A389" s="56" t="s">
        <v>656</v>
      </c>
      <c r="B389" s="46" t="s">
        <v>657</v>
      </c>
      <c r="C389" s="93">
        <v>6</v>
      </c>
      <c r="D389" s="95">
        <v>45895</v>
      </c>
    </row>
    <row r="390" spans="1:4" ht="19.5" customHeight="1" x14ac:dyDescent="0.2">
      <c r="A390" s="56" t="s">
        <v>241</v>
      </c>
      <c r="B390" s="46" t="s">
        <v>658</v>
      </c>
      <c r="C390" s="93">
        <v>4.37</v>
      </c>
      <c r="D390" s="95">
        <v>45888</v>
      </c>
    </row>
    <row r="391" spans="1:4" ht="19.5" customHeight="1" x14ac:dyDescent="0.2">
      <c r="A391" s="56" t="s">
        <v>239</v>
      </c>
      <c r="B391" s="46" t="s">
        <v>431</v>
      </c>
      <c r="C391" s="93">
        <v>3.56</v>
      </c>
      <c r="D391" s="95">
        <v>45890</v>
      </c>
    </row>
    <row r="392" spans="1:4" ht="19.5" customHeight="1" x14ac:dyDescent="0.2">
      <c r="A392" s="56" t="s">
        <v>179</v>
      </c>
      <c r="B392" s="46" t="s">
        <v>646</v>
      </c>
      <c r="C392" s="93">
        <v>1.62</v>
      </c>
      <c r="D392" s="95">
        <v>45880</v>
      </c>
    </row>
    <row r="393" spans="1:4" ht="19.5" customHeight="1" x14ac:dyDescent="0.2">
      <c r="A393" s="56"/>
      <c r="B393" s="46"/>
      <c r="C393" s="161"/>
      <c r="D393" s="95"/>
    </row>
    <row r="394" spans="1:4" ht="19.5" customHeight="1" thickBot="1" x14ac:dyDescent="0.25">
      <c r="A394" s="56"/>
      <c r="B394" s="46"/>
      <c r="C394" s="162">
        <f>SUM(C5:C393)</f>
        <v>8617703.0500000026</v>
      </c>
      <c r="D394" s="163"/>
    </row>
    <row r="395" spans="1:4" ht="19.5" customHeight="1" thickTop="1" thickBot="1" x14ac:dyDescent="0.25">
      <c r="A395" s="164"/>
      <c r="B395" s="165"/>
      <c r="C395" s="166"/>
      <c r="D395" s="16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D466AA12B3844A9F54498BA14FA4A5" ma:contentTypeVersion="14" ma:contentTypeDescription="Create a new document." ma:contentTypeScope="" ma:versionID="daba4a0049c6b8a6b901d8c44315bad6">
  <xsd:schema xmlns:xsd="http://www.w3.org/2001/XMLSchema" xmlns:xs="http://www.w3.org/2001/XMLSchema" xmlns:p="http://schemas.microsoft.com/office/2006/metadata/properties" xmlns:ns3="a89e3bee-bd3f-4ddc-b274-ee6622751594" xmlns:ns4="95ae5807-68f2-40bc-b3de-209074e26730" targetNamespace="http://schemas.microsoft.com/office/2006/metadata/properties" ma:root="true" ma:fieldsID="6f9b9124c17e0ff54ddc3bd8ed2dcff9" ns3:_="" ns4:_="">
    <xsd:import namespace="a89e3bee-bd3f-4ddc-b274-ee6622751594"/>
    <xsd:import namespace="95ae5807-68f2-40bc-b3de-209074e2673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e3bee-bd3f-4ddc-b274-ee662275159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e5807-68f2-40bc-b3de-209074e26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89e3bee-bd3f-4ddc-b274-ee6622751594" xsi:nil="true"/>
  </documentManagement>
</p:properties>
</file>

<file path=customXml/itemProps1.xml><?xml version="1.0" encoding="utf-8"?>
<ds:datastoreItem xmlns:ds="http://schemas.openxmlformats.org/officeDocument/2006/customXml" ds:itemID="{FAF37632-0F05-4CDE-B9AE-F270ACD2F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e3bee-bd3f-4ddc-b274-ee6622751594"/>
    <ds:schemaRef ds:uri="95ae5807-68f2-40bc-b3de-209074e26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79F34B-4188-4174-A590-A393FEC6FB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1C06F8-E0DD-4075-9EB9-C1E6781AA155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a89e3bee-bd3f-4ddc-b274-ee6622751594"/>
    <ds:schemaRef ds:uri="http://schemas.microsoft.com/office/2006/metadata/properties"/>
    <ds:schemaRef ds:uri="95ae5807-68f2-40bc-b3de-209074e26730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Mark C. Harmsen</cp:lastModifiedBy>
  <cp:lastPrinted>2019-08-26T19:44:29Z</cp:lastPrinted>
  <dcterms:created xsi:type="dcterms:W3CDTF">1999-01-04T15:32:22Z</dcterms:created>
  <dcterms:modified xsi:type="dcterms:W3CDTF">2025-09-29T15:59:51Z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0x0101003CD466AA12B3844A9F54498BA14FA4A5</vt:lpwstr>
  </property>
</Properties>
</file>